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345" tabRatio="918" activeTab="0"/>
  </bookViews>
  <sheets>
    <sheet name="代金請求" sheetId="1" r:id="rId1"/>
    <sheet name="仕様書0" sheetId="2" state="hidden" r:id="rId2"/>
    <sheet name="契約書" sheetId="3" state="hidden" r:id="rId3"/>
  </sheets>
  <definedNames>
    <definedName name="_xlnm.Print_Area" localSheetId="2">'契約書'!$A$1:$BG$68</definedName>
    <definedName name="_xlnm.Print_Area" localSheetId="0">'代金請求'!$A$1:$AK$51</definedName>
  </definedNames>
  <calcPr fullCalcOnLoad="1"/>
</workbook>
</file>

<file path=xl/sharedStrings.xml><?xml version="1.0" encoding="utf-8"?>
<sst xmlns="http://schemas.openxmlformats.org/spreadsheetml/2006/main" count="493" uniqueCount="244">
  <si>
    <t>￥</t>
  </si>
  <si>
    <t>　（信義誠実の義務）</t>
  </si>
  <si>
    <t>第１条　　甲、乙両者は信義を重んじ誠実にこの契約を履行しなければならない。</t>
  </si>
  <si>
    <t>　（委託の内容）</t>
  </si>
  <si>
    <t>第２条　　委託の内容は、次のとおりとする。</t>
  </si>
  <si>
    <t>　　③図面および仕様書は別添のとおり。</t>
  </si>
  <si>
    <t>　（委託料）</t>
  </si>
  <si>
    <t>　（契約保証金）</t>
  </si>
  <si>
    <t>第５条　　契約保証金は、免除する。</t>
  </si>
  <si>
    <t>　（権利義務の譲渡）</t>
  </si>
  <si>
    <t>　（特許権等の使用）</t>
  </si>
  <si>
    <t>　（前払金）</t>
  </si>
  <si>
    <t>　（部分使用）</t>
  </si>
  <si>
    <t>　 3　前項の場合前払金の支払を受けている場合は、次の算式により計算した金額を支払うものとする。</t>
  </si>
  <si>
    <t>　（委託業務の調査等）</t>
  </si>
  <si>
    <t>　（業務内容の変更）</t>
  </si>
  <si>
    <t>　（契約の締結）</t>
  </si>
  <si>
    <t>　 2　前項の期間は、町長が特別の理由があると認める場合においては、これを伸縮することができる。</t>
  </si>
  <si>
    <t>　 3　乙は、前２項の期間内に契約を結ばないときは、契約は無効となる。</t>
  </si>
  <si>
    <t>　（調査及び引渡）</t>
  </si>
  <si>
    <t>第13条　　乙は、委託業務を完了したときは遅滞なく、甲に対して業務完了報告書を提出しなければならない。</t>
  </si>
  <si>
    <t>　 2　甲は前項の業務完了報告書を受理した日から１４日以内に目的物について検査を行なわなければならない。</t>
  </si>
  <si>
    <t>　（かし担保）</t>
  </si>
  <si>
    <t>　 2　前項の補正についての検査及び引き渡しは、前条の規定を準用する。</t>
  </si>
  <si>
    <t>　（委託料の支払）</t>
  </si>
  <si>
    <t>第15条　　乙は、前項の規定による検査に合格したときは、甲に対して、委託料の支払を請求するものとする。</t>
  </si>
  <si>
    <t>　 2　前項の規定による請求は、前払金を受けている場合は、その額を控除した額について行なうものとする。</t>
  </si>
  <si>
    <t>　 3　甲は前項の支払請求があったときは、その日から３０日以内に支払いするものとする。</t>
  </si>
  <si>
    <t>　（契約の解除）</t>
  </si>
  <si>
    <t>第16条　　甲は、乙がこの契約に定める義務を履行しないときは、催告を行なうことなくこの契約を解除す</t>
  </si>
  <si>
    <t>　　ることができる。</t>
  </si>
  <si>
    <t>　（損害賠償）</t>
  </si>
  <si>
    <t>　（秘密の保持）</t>
  </si>
  <si>
    <t>第18条　　乙は、委託業務の遂行上知り得た秘密を他人に漏らしてはならない。</t>
  </si>
  <si>
    <t>　（契約費用）</t>
  </si>
  <si>
    <t>第19条　　この契約に要する費用は、乙の負担とする。</t>
  </si>
  <si>
    <t xml:space="preserve"> （その他の事項）</t>
  </si>
  <si>
    <t>　（裁判管轄）</t>
  </si>
  <si>
    <t>第21条　　この契約に関する訴訟は、徳島地方裁判所に提訴するものとする。</t>
  </si>
  <si>
    <t>　　この契約の締結を証するため、本書２通を作成し、当事者記名押印のうえ、各自その１通を保有するものとする。</t>
  </si>
  <si>
    <t>「</t>
  </si>
  <si>
    <t>委託者　</t>
  </si>
  <si>
    <t xml:space="preserve">（以下「甲」という） と 受託者 </t>
  </si>
  <si>
    <t>」</t>
  </si>
  <si>
    <t xml:space="preserve">　　①名　称 </t>
  </si>
  <si>
    <t>　　②場　所</t>
  </si>
  <si>
    <t>とする。</t>
  </si>
  <si>
    <t>第３条　　委託料は、</t>
  </si>
  <si>
    <t>とする。</t>
  </si>
  <si>
    <t>うち取引に係る消費税額、</t>
  </si>
  <si>
    <t>　（履行期間）</t>
  </si>
  <si>
    <t>第４条　　この契約の履行期間は、</t>
  </si>
  <si>
    <t>　　「取引に係る消費税額及び地方消費税額」は消費税法第28条第１項及び29条並びに地方税法第72条の82及び第72条</t>
  </si>
  <si>
    <t>第９条　　甲は必要がある場合は、業務が完了した部分について検査をして、合格と認めたときは、合格部分</t>
  </si>
  <si>
    <t>　　の全部又は一部を乙の同意を得て引渡しを受け使用することができるものとする。</t>
  </si>
  <si>
    <t>　 3　乙は、支払を受けた前払金を、この契約を履行するために必要とする経費以外の支払いに充てることは</t>
  </si>
  <si>
    <t>　　できない。</t>
  </si>
  <si>
    <t xml:space="preserve">   2　甲は、前項の規定による請求書を受理したときは、その日から２０日以内に前払金を支払わなければなら</t>
  </si>
  <si>
    <t>　　ない。</t>
  </si>
  <si>
    <t>第６条　　乙は、この契約によって生ずる権利または義務を第三者に譲渡し、又は承継し、一括して委託業務</t>
  </si>
  <si>
    <t>　　の再委託、若しくは下請けをさせてはならない。ただし、あらかじめ書面により甲の承諾を得た場合は、この</t>
  </si>
  <si>
    <t>　　限りではない。</t>
  </si>
  <si>
    <t>第７条　　乙は、委託業務に特許権その他第三者の権利の対象となっている工法を使用する場合はその使用</t>
  </si>
  <si>
    <t>　　に関する一切の責任を負わなければならない。</t>
  </si>
  <si>
    <t>　 2　甲は前項の場合、乙の請求に基づき、その既済部分に対する代価の十分の九以内の額を部分払いする</t>
  </si>
  <si>
    <t>　　ことができる。</t>
  </si>
  <si>
    <t>第８条　　甲は、必要と認める場合は、乙の請求に基づき、その契約による委託料の十分の三以内の額を前払</t>
  </si>
  <si>
    <t>　　いすることができる</t>
  </si>
  <si>
    <t>　（以下「乙」という）との間に、つるぎ町財務規則（平成１７年つるぎ町規則第３７号）の規定及び次の条項に</t>
  </si>
  <si>
    <t>より委託契約を締結する。</t>
  </si>
  <si>
    <t>支払額</t>
  </si>
  <si>
    <t>＝</t>
  </si>
  <si>
    <t>出来高額</t>
  </si>
  <si>
    <t>×</t>
  </si>
  <si>
    <t>－</t>
  </si>
  <si>
    <t>前払金額</t>
  </si>
  <si>
    <t>委託金額</t>
  </si>
  <si>
    <t>第10条    甲は必要がある場合は、乙に対して委託事務の処理状況につき調査しまたは報告を求めることが</t>
  </si>
  <si>
    <t>　　できる。</t>
  </si>
  <si>
    <t>第11条　　甲は、必要がある場合には委託業務の内容を変更しまたは委託業務を一時中止することができる。</t>
  </si>
  <si>
    <t>　　この場合において委託料または履行期限を変更する必要があるときは、甲乙協議して書面によりこれを定める。</t>
  </si>
  <si>
    <t>第12条　　乙は、契約書の案に記名捺印し、落札決定の通知を受けた日から起算して、５日以内に、契約金</t>
  </si>
  <si>
    <t>　　額の10分の１以上の契約保証金を納付し、又はその納付にかわる担保を提供して契約を結ばなければな</t>
  </si>
  <si>
    <t>　　らない。ただし、契約金額が500万円未満のときは、契約保証金の納付を免除する場合がある。</t>
  </si>
  <si>
    <t>　 3　前項の検査の結果、不合格となり、目的物について修正を命ぜられたとき、乙は、遅滞なく当該修正を行な</t>
  </si>
  <si>
    <t>　　を準用する。</t>
  </si>
  <si>
    <t>　　い、甲に修正完了届けを提出し、再検査を受けなければならない。この場合、再検査の期日については前項</t>
  </si>
  <si>
    <t>第14条　　前条の規定により成果物の引き渡しを受けた後において、その成果物にかしがあることが明かとなっ</t>
  </si>
  <si>
    <t>　　たときは、甲は、乙に対して相当の期間を定めてそのかしの補正をさせる事が出来る。ただし、そのかしが甲</t>
  </si>
  <si>
    <t>　　の責によるときは、補正をさせる事は出来ない。</t>
  </si>
  <si>
    <t>第17条　　乙は、この契約に定める義務を履行しないため、甲に損害を与えたときは、その損害に相当する金額</t>
  </si>
  <si>
    <t>　　を損害賠償として甲に支払わなければならない。</t>
  </si>
  <si>
    <t>第20条　　この契約に関し法令、つるぎ町財務規則及びこの条項に定めのない事項については、甲乙協議の上、</t>
  </si>
  <si>
    <t>　　定めるものとする。</t>
  </si>
  <si>
    <t>委　　託　　契　　約　　書　　</t>
  </si>
  <si>
    <t>委　託　者</t>
  </si>
  <si>
    <t>受　託　者</t>
  </si>
  <si>
    <t>内訳</t>
  </si>
  <si>
    <t>請　　求　　書</t>
  </si>
  <si>
    <t>※アラビア数字で記載し、頭書に￥の記号を付すること。</t>
  </si>
  <si>
    <t>請 求 者</t>
  </si>
  <si>
    <t>土地改良工事標準積算基準</t>
  </si>
  <si>
    <t>Ｐ６０</t>
  </si>
  <si>
    <t>　　撮影（カラー）</t>
  </si>
  <si>
    <t>１／２００</t>
  </si>
  <si>
    <t>１／２５０</t>
  </si>
  <si>
    <t>１／５００</t>
  </si>
  <si>
    <t>曲線数による補正率 (1.0km当たりの換算曲線数)</t>
  </si>
  <si>
    <t>　　　　　　　路線測量作業の変化率集計表（集計）</t>
  </si>
  <si>
    <t>適用表参照</t>
  </si>
  <si>
    <t>７．実施設計補正率</t>
  </si>
  <si>
    <t>１．安全費率</t>
  </si>
  <si>
    <t>番号</t>
  </si>
  <si>
    <t>地　　域</t>
  </si>
  <si>
    <t>率</t>
  </si>
  <si>
    <t>大市街地</t>
  </si>
  <si>
    <t>市街地（甲）</t>
  </si>
  <si>
    <t>市街地（乙）</t>
  </si>
  <si>
    <t>都市近郊</t>
  </si>
  <si>
    <t>その他</t>
  </si>
  <si>
    <t>２．精度管理費率</t>
  </si>
  <si>
    <t>測　　量　　作　　業　　種　　別</t>
  </si>
  <si>
    <t>係数</t>
  </si>
  <si>
    <t>基準点測量</t>
  </si>
  <si>
    <t>　　基準点測量</t>
  </si>
  <si>
    <t>　　１級基準点測量</t>
  </si>
  <si>
    <t>Ｐ６１</t>
  </si>
  <si>
    <t>　　２級基準点測量</t>
  </si>
  <si>
    <t>　　３級基準点測量</t>
  </si>
  <si>
    <t>　　４級基準点測量</t>
  </si>
  <si>
    <t>　　水準測量</t>
  </si>
  <si>
    <t>　　１級水準測量</t>
  </si>
  <si>
    <t>　　２級水準測量</t>
  </si>
  <si>
    <t>　　３級水準測量</t>
  </si>
  <si>
    <t>　　４級水準測量</t>
  </si>
  <si>
    <t>地形測量</t>
  </si>
  <si>
    <t>平板測量　　　　</t>
  </si>
  <si>
    <t>　　地図作製　1/200～1/1000</t>
  </si>
  <si>
    <t>応用測量</t>
  </si>
  <si>
    <t>路線測量　　　　</t>
  </si>
  <si>
    <t>　　線形決定</t>
  </si>
  <si>
    <t>　　ＩＰ設置測量</t>
  </si>
  <si>
    <t>　　中心線測量</t>
  </si>
  <si>
    <t>　　縦断測量</t>
  </si>
  <si>
    <t>　　横断測量</t>
  </si>
  <si>
    <t>　　平面測量</t>
  </si>
  <si>
    <t>空中写真測量</t>
  </si>
  <si>
    <t>　　標定点設置</t>
  </si>
  <si>
    <t>　　簡易水準測量</t>
  </si>
  <si>
    <t>３．基準点測量作業の変化率</t>
  </si>
  <si>
    <t>地　形</t>
  </si>
  <si>
    <t>平地</t>
  </si>
  <si>
    <t>Ｐ７６</t>
  </si>
  <si>
    <t>丘陵地</t>
  </si>
  <si>
    <t>耕地</t>
  </si>
  <si>
    <t>低山地</t>
  </si>
  <si>
    <t>原野</t>
  </si>
  <si>
    <t>高山地</t>
  </si>
  <si>
    <t>森林</t>
  </si>
  <si>
    <t>４．水準測量作業の変化率</t>
  </si>
  <si>
    <t>道　路</t>
  </si>
  <si>
    <t>道路上</t>
  </si>
  <si>
    <t>Ｐ８６</t>
  </si>
  <si>
    <t>道路外</t>
  </si>
  <si>
    <t>５．平板測量作業の変化率</t>
  </si>
  <si>
    <t>縮尺</t>
  </si>
  <si>
    <t>１／２００</t>
  </si>
  <si>
    <t>Ｐ９０</t>
  </si>
  <si>
    <t>１／２００</t>
  </si>
  <si>
    <t>１／２５０</t>
  </si>
  <si>
    <t>１／２５０</t>
  </si>
  <si>
    <t>１／５００</t>
  </si>
  <si>
    <t>１／５００</t>
  </si>
  <si>
    <t>６．路線測量作業の変化率</t>
  </si>
  <si>
    <t>地形による変化率</t>
  </si>
  <si>
    <t>Ｐ100</t>
  </si>
  <si>
    <t>中心線測量点間隔による変化率</t>
  </si>
  <si>
    <t>測点間隔</t>
  </si>
  <si>
    <t>変化率</t>
  </si>
  <si>
    <t>１０ｍ</t>
  </si>
  <si>
    <t>Ｐ100</t>
  </si>
  <si>
    <t>２０ｍ</t>
  </si>
  <si>
    <t>２５ｍ</t>
  </si>
  <si>
    <t>５０ｍ</t>
  </si>
  <si>
    <t>横断測量幅及び測点間隔による変化率</t>
  </si>
  <si>
    <t>幅</t>
  </si>
  <si>
    <t>４５ｍ未満</t>
  </si>
  <si>
    <t>Ｐ101</t>
  </si>
  <si>
    <t>４５ｍ～７５ｍ</t>
  </si>
  <si>
    <t>７５ｍ～９５ｍ</t>
  </si>
  <si>
    <t>現道上交通量による補正率</t>
  </si>
  <si>
    <t>交通量</t>
  </si>
  <si>
    <t>3000台以上／１２時間</t>
  </si>
  <si>
    <t>Ｐ101</t>
  </si>
  <si>
    <t>1000台～3000台／１２時間</t>
  </si>
  <si>
    <t>１000台未満／１２時間</t>
  </si>
  <si>
    <t>単曲線数</t>
  </si>
  <si>
    <t>Ｐ102</t>
  </si>
  <si>
    <t>10以上</t>
  </si>
  <si>
    <t>測点幅・間隔</t>
  </si>
  <si>
    <t>曲線数</t>
  </si>
  <si>
    <t>変化率の和</t>
  </si>
  <si>
    <t>全体計画</t>
  </si>
  <si>
    <t>Ｐ100</t>
  </si>
  <si>
    <t>現地踏査</t>
  </si>
  <si>
    <t>線形決定</t>
  </si>
  <si>
    <t>ＩＰ設置測量</t>
  </si>
  <si>
    <t>中心線測量</t>
  </si>
  <si>
    <t>仮ＢＭ設置測量</t>
  </si>
  <si>
    <t>水準測量を適用する</t>
  </si>
  <si>
    <t>縦断測量</t>
  </si>
  <si>
    <t>横断測量</t>
  </si>
  <si>
    <t>平面測量</t>
  </si>
  <si>
    <t>平板測量を適用する</t>
  </si>
  <si>
    <t>用地幅杭設置測量</t>
  </si>
  <si>
    <t>伐採</t>
  </si>
  <si>
    <t>路線数による補正率</t>
  </si>
  <si>
    <t>路線数</t>
  </si>
  <si>
    <t>１車線</t>
  </si>
  <si>
    <t>Ｐ474</t>
  </si>
  <si>
    <t>２車線以上</t>
  </si>
  <si>
    <t>平成１４年度における変化率　一覧表</t>
  </si>
  <si>
    <t>つるぎ町長　　兼　西　　茂　殿</t>
  </si>
  <si>
    <t>商号又は名称</t>
  </si>
  <si>
    <t>代表者職氏名</t>
  </si>
  <si>
    <t>所在地</t>
  </si>
  <si>
    <t>～</t>
  </si>
  <si>
    <t>令和　　年　　月　　日</t>
  </si>
  <si>
    <t>令和　　年　　月　　日</t>
  </si>
  <si>
    <t>令和　　年　　月　　日</t>
  </si>
  <si>
    <t>登録番号</t>
  </si>
  <si>
    <t>10％対象</t>
  </si>
  <si>
    <t>8％対象</t>
  </si>
  <si>
    <t>０円</t>
  </si>
  <si>
    <t>消費税</t>
  </si>
  <si>
    <t>２１０，０００円</t>
  </si>
  <si>
    <t>２，１００，０００円</t>
  </si>
  <si>
    <t>※8％対象無い場合は記載不要</t>
  </si>
  <si>
    <t>請  求  金  額(税込）</t>
  </si>
  <si>
    <t>Ｔ1234567890123　※業社の登録番号</t>
  </si>
  <si>
    <t>上記のとおり 〔 前金払・中間前金払 ・ 部分払 ・ しゅん工払 〕の請求をします。</t>
  </si>
  <si>
    <t>工事名</t>
  </si>
  <si>
    <t>工事箇所</t>
  </si>
  <si>
    <t>工期</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</si>
</sst>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 #,##0\ \-_);[Red]\(&quot;¥&quot;#,##0\)"/>
    <numFmt numFmtId="178" formatCode="#,##0\ \-_ "/>
    <numFmt numFmtId="179" formatCode="#,##0.00_ "/>
    <numFmt numFmtId="180" formatCode="0\ ."/>
    <numFmt numFmtId="181" formatCode="#,##0&quot;円&quot;"/>
    <numFmt numFmtId="182" formatCode="&quot;¥&quot;\ #,##0&quot;－&quot;"/>
    <numFmt numFmtId="183" formatCode="#,##0_ \ "/>
    <numFmt numFmtId="184" formatCode="#,##0_ \ \ "/>
    <numFmt numFmtId="185" formatCode="&quot;金&quot;\ #,##0_ \ &quot;円&quot;"/>
    <numFmt numFmtId="186" formatCode="&quot;金&quot;\ \ #,##0_ \ &quot;円&quot;"/>
    <numFmt numFmtId="187" formatCode="[$-411]ggge&quot;年&quot;m&quot;月&quot;d&quot;日&quot;;@"/>
    <numFmt numFmtId="188" formatCode="&quot;¥&quot;\ #,##0\ \-"/>
    <numFmt numFmtId="189" formatCode="&quot;¥&quot;\ #,##0\ \-\ \ "/>
    <numFmt numFmtId="190" formatCode="&quot;¥&quot;\ #,##0_ \-\ \ ;&quot;△ &quot;&quot;¥&quot;\ #,##0\ \-\ \ "/>
    <numFmt numFmtId="191" formatCode="[$-411]e"/>
    <numFmt numFmtId="192" formatCode="m"/>
    <numFmt numFmtId="193" formatCode="d"/>
    <numFmt numFmtId="194" formatCode="&quot;¥&quot;\ #,##0\ \-\ \ \ \ \ \ "/>
    <numFmt numFmtId="195" formatCode="0_ "/>
    <numFmt numFmtId="196" formatCode="0.000_ "/>
    <numFmt numFmtId="197" formatCode="#,##0_);[Red]\(#,##0\)"/>
    <numFmt numFmtId="198" formatCode="0_);[Red]\(0\)"/>
    <numFmt numFmtId="199" formatCode="#,##0.000_ "/>
    <numFmt numFmtId="200" formatCode="0.0_ "/>
    <numFmt numFmtId="201" formatCode="0.00_);[Red]\(0.00\)"/>
    <numFmt numFmtId="202" formatCode="#,##0.000_);[Red]\(#,##0.000\)"/>
    <numFmt numFmtId="203" formatCode="0.00_ "/>
    <numFmt numFmtId="204" formatCode="0.0000_ "/>
    <numFmt numFmtId="205" formatCode="#,##0.00_);[Red]\(#,##0.00\)"/>
    <numFmt numFmtId="206" formatCode="&quot;¥&quot;\ #,##0_);\(&quot;¥&quot;\ #,##0\)"/>
    <numFmt numFmtId="207" formatCode="#,##0;&quot;△ &quot;#,##0"/>
  </numFmts>
  <fonts count="71">
    <font>
      <sz val="11"/>
      <name val="ＭＳ Ｐゴシック"/>
      <family val="3"/>
    </font>
    <font>
      <sz val="6"/>
      <name val="ＭＳ Ｐゴシック"/>
      <family val="3"/>
    </font>
    <font>
      <sz val="11"/>
      <name val="ＭＳ Ｐ明朝"/>
      <family val="1"/>
    </font>
    <font>
      <sz val="13"/>
      <name val="ＭＳ Ｐ明朝"/>
      <family val="1"/>
    </font>
    <font>
      <sz val="14"/>
      <name val="ＭＳ Ｐ明朝"/>
      <family val="1"/>
    </font>
    <font>
      <sz val="12"/>
      <name val="ＭＳ Ｐ明朝"/>
      <family val="1"/>
    </font>
    <font>
      <sz val="11"/>
      <color indexed="10"/>
      <name val="ＭＳ Ｐゴシック"/>
      <family val="3"/>
    </font>
    <font>
      <sz val="10"/>
      <name val="ＭＳ Ｐ明朝"/>
      <family val="1"/>
    </font>
    <font>
      <sz val="6"/>
      <color indexed="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4"/>
      <name val="ＭＳ Ｐ明朝"/>
      <family val="1"/>
    </font>
    <font>
      <sz val="10"/>
      <name val="ＭＳ Ｐゴシック"/>
      <family val="3"/>
    </font>
    <font>
      <sz val="11"/>
      <color indexed="12"/>
      <name val="ＭＳ Ｐゴシック"/>
      <family val="3"/>
    </font>
    <font>
      <sz val="11"/>
      <color indexed="48"/>
      <name val="ＭＳ Ｐゴシック"/>
      <family val="3"/>
    </font>
    <font>
      <b/>
      <sz val="11"/>
      <name val="ＭＳ Ｐ明朝"/>
      <family val="1"/>
    </font>
    <font>
      <b/>
      <sz val="20"/>
      <name val="ＭＳ Ｐ明朝"/>
      <family val="1"/>
    </font>
    <font>
      <b/>
      <sz val="13"/>
      <name val="ＭＳ Ｐ明朝"/>
      <family val="1"/>
    </font>
    <font>
      <b/>
      <sz val="24"/>
      <name val="ＭＳ Ｐ明朝"/>
      <family val="1"/>
    </font>
    <font>
      <b/>
      <sz val="28"/>
      <name val="ＭＳ Ｐ明朝"/>
      <family val="1"/>
    </font>
    <font>
      <sz val="13"/>
      <name val="ＭＳ Ｐゴシック"/>
      <family val="3"/>
    </font>
    <font>
      <sz val="20"/>
      <name val="ＭＳ Ｐゴシック"/>
      <family val="3"/>
    </font>
    <font>
      <sz val="8"/>
      <name val="ＭＳ Ｐゴシック"/>
      <family val="3"/>
    </font>
    <font>
      <sz val="10"/>
      <color indexed="48"/>
      <name val="ＭＳ Ｐゴシック"/>
      <family val="3"/>
    </font>
    <font>
      <sz val="8"/>
      <color indexed="10"/>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2"/>
      <color indexed="10"/>
      <name val="ＭＳ Ｐ明朝"/>
      <family val="1"/>
    </font>
    <font>
      <b/>
      <sz val="16"/>
      <color indexed="10"/>
      <name val="ＭＳ Ｐ明朝"/>
      <family val="1"/>
    </font>
    <font>
      <sz val="14"/>
      <color indexed="10"/>
      <name val="ＭＳ Ｐ明朝"/>
      <family val="1"/>
    </font>
    <font>
      <sz val="10"/>
      <color indexed="8"/>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ゴシック"/>
      <family val="3"/>
    </font>
    <font>
      <sz val="14"/>
      <color rgb="FFFF0000"/>
      <name val="ＭＳ Ｐ明朝"/>
      <family val="1"/>
    </font>
    <font>
      <b/>
      <sz val="16"/>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65" fillId="32" borderId="0" applyNumberFormat="0" applyBorder="0" applyAlignment="0" applyProtection="0"/>
  </cellStyleXfs>
  <cellXfs count="146">
    <xf numFmtId="0" fontId="0" fillId="0" borderId="0" xfId="0"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0" fontId="5" fillId="0" borderId="10" xfId="0" applyFont="1" applyFill="1" applyBorder="1" applyAlignment="1">
      <alignment/>
    </xf>
    <xf numFmtId="0" fontId="2" fillId="0" borderId="0" xfId="0" applyFont="1" applyFill="1" applyAlignment="1">
      <alignment/>
    </xf>
    <xf numFmtId="0" fontId="2" fillId="0" borderId="11" xfId="0" applyFont="1" applyFill="1" applyBorder="1" applyAlignment="1">
      <alignment horizontal="center"/>
    </xf>
    <xf numFmtId="0" fontId="16" fillId="0" borderId="0" xfId="0" applyFont="1" applyFill="1" applyAlignment="1">
      <alignment horizontal="center"/>
    </xf>
    <xf numFmtId="0" fontId="2" fillId="0" borderId="0" xfId="0" applyFont="1" applyFill="1" applyAlignment="1">
      <alignment horizontal="center"/>
    </xf>
    <xf numFmtId="0" fontId="7" fillId="0" borderId="0" xfId="0" applyFont="1" applyFill="1" applyAlignment="1">
      <alignment/>
    </xf>
    <xf numFmtId="0" fontId="5" fillId="0" borderId="12" xfId="0" applyFont="1" applyFill="1" applyBorder="1" applyAlignment="1">
      <alignment/>
    </xf>
    <xf numFmtId="0" fontId="4" fillId="0" borderId="0"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xf>
    <xf numFmtId="0" fontId="5" fillId="0" borderId="15" xfId="0" applyFont="1" applyFill="1" applyBorder="1" applyAlignment="1">
      <alignment/>
    </xf>
    <xf numFmtId="0" fontId="22" fillId="0" borderId="0" xfId="0" applyFont="1" applyAlignment="1">
      <alignment/>
    </xf>
    <xf numFmtId="0" fontId="0" fillId="0" borderId="0" xfId="0" applyAlignment="1">
      <alignment horizontal="center"/>
    </xf>
    <xf numFmtId="0" fontId="0" fillId="0" borderId="16" xfId="0" applyBorder="1" applyAlignment="1">
      <alignment horizontal="center"/>
    </xf>
    <xf numFmtId="0" fontId="6" fillId="0" borderId="0" xfId="0" applyFont="1" applyAlignment="1">
      <alignment horizontal="center"/>
    </xf>
    <xf numFmtId="0" fontId="14" fillId="33" borderId="0" xfId="0" applyFont="1" applyFill="1" applyAlignment="1">
      <alignment horizontal="center"/>
    </xf>
    <xf numFmtId="0" fontId="23" fillId="0" borderId="17" xfId="0" applyFont="1" applyBorder="1" applyAlignment="1">
      <alignment horizontal="center"/>
    </xf>
    <xf numFmtId="0" fontId="0" fillId="0" borderId="17" xfId="0" applyBorder="1" applyAlignment="1">
      <alignment horizontal="center"/>
    </xf>
    <xf numFmtId="0" fontId="14" fillId="0" borderId="0" xfId="0" applyFont="1" applyAlignment="1">
      <alignment/>
    </xf>
    <xf numFmtId="0" fontId="0" fillId="0" borderId="18" xfId="0" applyBorder="1" applyAlignment="1">
      <alignment horizontal="center"/>
    </xf>
    <xf numFmtId="0" fontId="0" fillId="0" borderId="18" xfId="0" applyBorder="1" applyAlignment="1">
      <alignment/>
    </xf>
    <xf numFmtId="0" fontId="0" fillId="0" borderId="17" xfId="0" applyBorder="1" applyAlignment="1">
      <alignment/>
    </xf>
    <xf numFmtId="0" fontId="14" fillId="33" borderId="17" xfId="0" applyFont="1" applyFill="1" applyBorder="1" applyAlignment="1">
      <alignment horizontal="center"/>
    </xf>
    <xf numFmtId="0" fontId="14" fillId="34" borderId="17" xfId="0" applyFont="1" applyFill="1" applyBorder="1" applyAlignment="1">
      <alignment horizontal="center"/>
    </xf>
    <xf numFmtId="0" fontId="0" fillId="0" borderId="0" xfId="0" applyBorder="1" applyAlignment="1">
      <alignment horizontal="center"/>
    </xf>
    <xf numFmtId="0" fontId="23" fillId="0" borderId="17" xfId="0" applyFont="1" applyFill="1" applyBorder="1" applyAlignment="1">
      <alignment horizontal="center"/>
    </xf>
    <xf numFmtId="0" fontId="0" fillId="0" borderId="17" xfId="0" applyFill="1" applyBorder="1" applyAlignment="1">
      <alignment horizontal="center"/>
    </xf>
    <xf numFmtId="0" fontId="14" fillId="0" borderId="0" xfId="0" applyFont="1" applyFill="1" applyAlignment="1">
      <alignment/>
    </xf>
    <xf numFmtId="0" fontId="0" fillId="0" borderId="17" xfId="0" applyFill="1" applyBorder="1" applyAlignment="1">
      <alignment/>
    </xf>
    <xf numFmtId="0" fontId="0" fillId="0" borderId="0" xfId="0" applyFill="1" applyAlignment="1">
      <alignment horizontal="center"/>
    </xf>
    <xf numFmtId="0" fontId="0" fillId="0" borderId="17" xfId="0" applyFont="1" applyBorder="1" applyAlignment="1">
      <alignment horizontal="center"/>
    </xf>
    <xf numFmtId="0" fontId="0" fillId="0" borderId="0" xfId="0" applyBorder="1" applyAlignment="1">
      <alignment/>
    </xf>
    <xf numFmtId="0" fontId="15" fillId="0" borderId="0" xfId="0" applyFont="1" applyAlignment="1">
      <alignment horizontal="left"/>
    </xf>
    <xf numFmtId="0" fontId="24" fillId="0" borderId="0" xfId="0" applyFont="1" applyAlignment="1">
      <alignment/>
    </xf>
    <xf numFmtId="0" fontId="25" fillId="0" borderId="0" xfId="0" applyFont="1" applyAlignment="1">
      <alignment horizontal="center"/>
    </xf>
    <xf numFmtId="0" fontId="8" fillId="0" borderId="0" xfId="0" applyFont="1" applyAlignment="1">
      <alignment horizontal="center"/>
    </xf>
    <xf numFmtId="0" fontId="14" fillId="33" borderId="0" xfId="0" applyNumberFormat="1" applyFont="1" applyFill="1" applyAlignment="1">
      <alignment horizontal="center"/>
    </xf>
    <xf numFmtId="0" fontId="6" fillId="0" borderId="0" xfId="0" applyFont="1" applyAlignment="1">
      <alignment/>
    </xf>
    <xf numFmtId="0" fontId="11" fillId="0" borderId="17" xfId="0" applyFont="1" applyBorder="1" applyAlignment="1">
      <alignment horizontal="center"/>
    </xf>
    <xf numFmtId="0" fontId="13" fillId="0" borderId="17" xfId="0" applyFont="1" applyBorder="1" applyAlignment="1">
      <alignment horizontal="center"/>
    </xf>
    <xf numFmtId="0" fontId="6" fillId="0" borderId="17" xfId="0" applyFont="1" applyFill="1" applyBorder="1" applyAlignment="1">
      <alignment horizontal="center"/>
    </xf>
    <xf numFmtId="0" fontId="0" fillId="35" borderId="17" xfId="0" applyFill="1" applyBorder="1" applyAlignment="1">
      <alignment horizontal="center"/>
    </xf>
    <xf numFmtId="0" fontId="11" fillId="0" borderId="17" xfId="0" applyFont="1" applyBorder="1" applyAlignment="1">
      <alignment/>
    </xf>
    <xf numFmtId="0" fontId="26" fillId="0" borderId="17" xfId="0" applyFont="1" applyBorder="1" applyAlignment="1">
      <alignment/>
    </xf>
    <xf numFmtId="0" fontId="0" fillId="0" borderId="17" xfId="0" applyFont="1" applyBorder="1" applyAlignment="1">
      <alignment/>
    </xf>
    <xf numFmtId="0" fontId="3" fillId="0" borderId="19" xfId="0" applyFont="1" applyFill="1" applyBorder="1" applyAlignment="1">
      <alignment horizontal="center"/>
    </xf>
    <xf numFmtId="0" fontId="66" fillId="0" borderId="0" xfId="0" applyFont="1" applyFill="1" applyBorder="1" applyAlignment="1">
      <alignment/>
    </xf>
    <xf numFmtId="0" fontId="67" fillId="0" borderId="20" xfId="0" applyFont="1" applyFill="1" applyBorder="1" applyAlignment="1">
      <alignment/>
    </xf>
    <xf numFmtId="0" fontId="67" fillId="0" borderId="21" xfId="0" applyFont="1" applyFill="1" applyBorder="1" applyAlignment="1">
      <alignment/>
    </xf>
    <xf numFmtId="0" fontId="67" fillId="0" borderId="22" xfId="0" applyFont="1" applyFill="1" applyBorder="1" applyAlignment="1">
      <alignment/>
    </xf>
    <xf numFmtId="0" fontId="67" fillId="0" borderId="0" xfId="0" applyFont="1" applyFill="1" applyBorder="1" applyAlignment="1">
      <alignment horizontal="distributed"/>
    </xf>
    <xf numFmtId="0" fontId="67" fillId="0" borderId="0" xfId="0" applyFont="1" applyFill="1" applyBorder="1" applyAlignment="1">
      <alignment horizontal="left" shrinkToFit="1"/>
    </xf>
    <xf numFmtId="0" fontId="67" fillId="0" borderId="20" xfId="0" applyFont="1" applyFill="1" applyBorder="1" applyAlignment="1">
      <alignment horizontal="justify" vertical="justify"/>
    </xf>
    <xf numFmtId="0" fontId="68" fillId="0" borderId="21" xfId="0" applyFont="1" applyBorder="1" applyAlignment="1">
      <alignment horizontal="justify" vertical="justify"/>
    </xf>
    <xf numFmtId="0" fontId="67" fillId="0" borderId="20" xfId="0" applyFont="1" applyFill="1" applyBorder="1" applyAlignment="1">
      <alignment horizontal="center" vertical="justify"/>
    </xf>
    <xf numFmtId="0" fontId="67" fillId="0" borderId="21" xfId="0" applyFont="1" applyFill="1" applyBorder="1" applyAlignment="1">
      <alignment horizontal="center" vertical="justify"/>
    </xf>
    <xf numFmtId="0" fontId="67" fillId="0" borderId="21" xfId="0" applyFont="1" applyFill="1" applyBorder="1" applyAlignment="1">
      <alignment horizontal="right"/>
    </xf>
    <xf numFmtId="0" fontId="5" fillId="0" borderId="0" xfId="0" applyFont="1" applyFill="1" applyBorder="1" applyAlignment="1">
      <alignment horizontal="left" shrinkToFit="1"/>
    </xf>
    <xf numFmtId="0" fontId="5" fillId="0" borderId="0" xfId="0" applyFont="1" applyFill="1" applyBorder="1" applyAlignment="1">
      <alignment horizontal="distributed"/>
    </xf>
    <xf numFmtId="0" fontId="3" fillId="0" borderId="0" xfId="0" applyFont="1" applyFill="1" applyBorder="1" applyAlignment="1">
      <alignment horizontal="center"/>
    </xf>
    <xf numFmtId="0" fontId="67" fillId="0" borderId="21" xfId="0" applyFont="1" applyFill="1" applyBorder="1" applyAlignment="1">
      <alignment horizontal="center"/>
    </xf>
    <xf numFmtId="0" fontId="67" fillId="0" borderId="22" xfId="0" applyFont="1" applyFill="1" applyBorder="1" applyAlignment="1">
      <alignment horizontal="right"/>
    </xf>
    <xf numFmtId="0" fontId="69" fillId="0" borderId="0" xfId="68" applyFont="1" applyFill="1" applyBorder="1" applyAlignment="1">
      <alignment shrinkToFit="1"/>
      <protection/>
    </xf>
    <xf numFmtId="0" fontId="70" fillId="0" borderId="23" xfId="0" applyFont="1" applyFill="1" applyBorder="1" applyAlignment="1">
      <alignment horizontal="center" vertical="center" shrinkToFit="1"/>
    </xf>
    <xf numFmtId="0" fontId="70" fillId="0" borderId="24" xfId="0" applyFont="1" applyFill="1" applyBorder="1" applyAlignment="1">
      <alignment horizontal="center" vertical="center" shrinkToFit="1"/>
    </xf>
    <xf numFmtId="0" fontId="70" fillId="0" borderId="25" xfId="0" applyFont="1" applyFill="1" applyBorder="1" applyAlignment="1">
      <alignment horizontal="center" vertical="center" shrinkToFit="1"/>
    </xf>
    <xf numFmtId="0" fontId="70" fillId="0" borderId="26" xfId="0" applyFont="1" applyFill="1" applyBorder="1" applyAlignment="1">
      <alignment horizontal="center" vertical="center" shrinkToFit="1"/>
    </xf>
    <xf numFmtId="0" fontId="70" fillId="0" borderId="0" xfId="0" applyFont="1" applyFill="1" applyBorder="1" applyAlignment="1">
      <alignment horizontal="center" vertical="center" shrinkToFit="1"/>
    </xf>
    <xf numFmtId="0" fontId="70" fillId="0" borderId="27" xfId="0" applyFont="1" applyFill="1" applyBorder="1" applyAlignment="1">
      <alignment horizontal="center" vertical="center" shrinkToFit="1"/>
    </xf>
    <xf numFmtId="0" fontId="70" fillId="0" borderId="28" xfId="0" applyFont="1" applyFill="1" applyBorder="1" applyAlignment="1">
      <alignment horizontal="center" vertical="center" shrinkToFit="1"/>
    </xf>
    <xf numFmtId="0" fontId="70" fillId="0" borderId="19" xfId="0" applyFont="1" applyFill="1" applyBorder="1" applyAlignment="1">
      <alignment horizontal="center" vertical="center" shrinkToFit="1"/>
    </xf>
    <xf numFmtId="0" fontId="70" fillId="0" borderId="29" xfId="0" applyFont="1" applyFill="1" applyBorder="1" applyAlignment="1">
      <alignment horizontal="center" vertical="center" shrinkToFit="1"/>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19" fillId="0" borderId="33" xfId="0" applyFont="1" applyFill="1" applyBorder="1" applyAlignment="1">
      <alignment horizontal="center"/>
    </xf>
    <xf numFmtId="0" fontId="19" fillId="0" borderId="34" xfId="0" applyFont="1" applyFill="1" applyBorder="1" applyAlignment="1">
      <alignment horizontal="center"/>
    </xf>
    <xf numFmtId="0" fontId="19" fillId="0" borderId="35" xfId="0" applyFont="1" applyFill="1" applyBorder="1" applyAlignment="1">
      <alignment horizontal="center"/>
    </xf>
    <xf numFmtId="0" fontId="19" fillId="0" borderId="12" xfId="0" applyFont="1" applyFill="1" applyBorder="1" applyAlignment="1">
      <alignment horizontal="center"/>
    </xf>
    <xf numFmtId="0" fontId="19" fillId="0" borderId="0" xfId="0" applyFont="1" applyFill="1" applyBorder="1" applyAlignment="1">
      <alignment horizontal="center"/>
    </xf>
    <xf numFmtId="0" fontId="19" fillId="0" borderId="10" xfId="0" applyFont="1" applyFill="1" applyBorder="1" applyAlignment="1">
      <alignment horizontal="center"/>
    </xf>
    <xf numFmtId="0" fontId="3" fillId="0" borderId="0" xfId="0" applyFont="1" applyFill="1" applyBorder="1" applyAlignment="1">
      <alignment shrinkToFit="1"/>
    </xf>
    <xf numFmtId="0" fontId="21" fillId="0" borderId="0" xfId="0" applyFont="1" applyFill="1" applyBorder="1" applyAlignment="1">
      <alignment shrinkToFit="1"/>
    </xf>
    <xf numFmtId="0" fontId="21" fillId="0" borderId="19" xfId="0" applyFont="1" applyFill="1" applyBorder="1" applyAlignment="1">
      <alignment shrinkToFit="1"/>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8" xfId="0" applyFont="1" applyFill="1" applyBorder="1" applyAlignment="1">
      <alignment horizontal="center" vertical="center"/>
    </xf>
    <xf numFmtId="0" fontId="3" fillId="0" borderId="19" xfId="0" applyFont="1" applyFill="1" applyBorder="1" applyAlignment="1">
      <alignment horizontal="distributed"/>
    </xf>
    <xf numFmtId="0" fontId="0" fillId="0" borderId="19" xfId="0" applyBorder="1" applyAlignment="1">
      <alignment horizontal="distributed"/>
    </xf>
    <xf numFmtId="187" fontId="5" fillId="0" borderId="0" xfId="0" applyNumberFormat="1" applyFont="1" applyFill="1" applyBorder="1" applyAlignment="1">
      <alignment/>
    </xf>
    <xf numFmtId="187" fontId="0" fillId="0" borderId="0" xfId="0" applyNumberFormat="1" applyAlignment="1">
      <alignment/>
    </xf>
    <xf numFmtId="0" fontId="3" fillId="0" borderId="19" xfId="0" applyFont="1" applyFill="1" applyBorder="1" applyAlignment="1">
      <alignment horizontal="left" shrinkToFit="1"/>
    </xf>
    <xf numFmtId="0" fontId="3" fillId="0" borderId="0" xfId="0" applyFont="1" applyFill="1" applyBorder="1" applyAlignment="1">
      <alignment horizontal="left" shrinkToFit="1"/>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7" xfId="0" applyBorder="1" applyAlignment="1">
      <alignment horizontal="center" vertical="center"/>
    </xf>
    <xf numFmtId="0" fontId="0" fillId="0" borderId="17" xfId="0" applyBorder="1" applyAlignment="1">
      <alignment horizontal="left"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1" fillId="0" borderId="20" xfId="0" applyFont="1" applyBorder="1" applyAlignment="1">
      <alignment horizontal="center"/>
    </xf>
    <xf numFmtId="0" fontId="11" fillId="0" borderId="22" xfId="0" applyFont="1" applyBorder="1" applyAlignment="1">
      <alignment horizontal="center"/>
    </xf>
    <xf numFmtId="0" fontId="0" fillId="0" borderId="17" xfId="0" applyBorder="1" applyAlignment="1">
      <alignment horizontal="center"/>
    </xf>
    <xf numFmtId="0" fontId="0" fillId="34" borderId="17" xfId="0" applyFill="1" applyBorder="1" applyAlignment="1">
      <alignment horizontal="center" vertical="center"/>
    </xf>
    <xf numFmtId="0" fontId="0" fillId="34" borderId="20" xfId="0" applyFill="1" applyBorder="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0" fontId="2" fillId="0" borderId="0" xfId="0" applyFont="1" applyFill="1" applyAlignment="1">
      <alignment horizontal="center" shrinkToFit="1"/>
    </xf>
    <xf numFmtId="0" fontId="2" fillId="0" borderId="0" xfId="0" applyFont="1" applyFill="1" applyAlignment="1">
      <alignment horizontal="distributed"/>
    </xf>
    <xf numFmtId="0" fontId="2" fillId="0" borderId="0" xfId="0" applyFont="1" applyFill="1" applyAlignment="1">
      <alignment horizontal="center" vertical="center"/>
    </xf>
    <xf numFmtId="0" fontId="2" fillId="0" borderId="11"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Border="1" applyAlignment="1">
      <alignment horizontal="left" vertical="center"/>
    </xf>
    <xf numFmtId="0" fontId="5" fillId="0" borderId="0" xfId="0" applyFont="1" applyFill="1" applyAlignment="1">
      <alignment horizontal="center" vertical="center" shrinkToFit="1"/>
    </xf>
    <xf numFmtId="0" fontId="5" fillId="0" borderId="0" xfId="0" applyFont="1" applyFill="1" applyAlignment="1">
      <alignment horizontal="left" vertical="top" shrinkToFit="1"/>
    </xf>
    <xf numFmtId="0" fontId="0" fillId="0" borderId="0" xfId="0" applyFill="1" applyAlignment="1">
      <alignment vertical="top" shrinkToFit="1"/>
    </xf>
    <xf numFmtId="185" fontId="4" fillId="0" borderId="0" xfId="0" applyNumberFormat="1" applyFont="1" applyFill="1" applyAlignment="1">
      <alignment horizontal="center"/>
    </xf>
    <xf numFmtId="185" fontId="5" fillId="0" borderId="0" xfId="0" applyNumberFormat="1" applyFont="1" applyFill="1" applyAlignment="1">
      <alignment horizontal="center" shrinkToFit="1"/>
    </xf>
    <xf numFmtId="0" fontId="18" fillId="0" borderId="0" xfId="0" applyFont="1" applyFill="1" applyAlignment="1">
      <alignment horizontal="center"/>
    </xf>
    <xf numFmtId="0" fontId="12" fillId="0" borderId="0" xfId="0" applyFont="1" applyFill="1" applyAlignment="1">
      <alignment horizontal="left"/>
    </xf>
    <xf numFmtId="0" fontId="17" fillId="0" borderId="0" xfId="0" applyFont="1" applyFill="1" applyAlignment="1">
      <alignment horizontal="center"/>
    </xf>
    <xf numFmtId="0" fontId="5" fillId="0" borderId="0" xfId="0" applyFont="1" applyFill="1" applyAlignment="1">
      <alignment horizontal="left" shrinkToFit="1"/>
    </xf>
    <xf numFmtId="0" fontId="5" fillId="0" borderId="0" xfId="0" applyFont="1" applyFill="1" applyAlignment="1">
      <alignment horizontal="center" shrinkToFit="1"/>
    </xf>
    <xf numFmtId="0" fontId="7" fillId="0" borderId="0" xfId="0" applyFont="1" applyFill="1" applyAlignment="1">
      <alignment shrinkToFit="1"/>
    </xf>
    <xf numFmtId="0" fontId="0" fillId="0" borderId="0" xfId="0" applyFill="1" applyAlignment="1">
      <alignment shrinkToFit="1"/>
    </xf>
    <xf numFmtId="0" fontId="4" fillId="0" borderId="0" xfId="0" applyFont="1" applyFill="1" applyBorder="1" applyAlignment="1">
      <alignment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_1.入札・随意契約工事　(一連書類)　Ver.2008.6.1時点での最新"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xdr:col>
      <xdr:colOff>0</xdr:colOff>
      <xdr:row>4</xdr:row>
      <xdr:rowOff>0</xdr:rowOff>
    </xdr:to>
    <xdr:sp>
      <xdr:nvSpPr>
        <xdr:cNvPr id="1" name="Rectangle 2"/>
        <xdr:cNvSpPr>
          <a:spLocks/>
        </xdr:cNvSpPr>
      </xdr:nvSpPr>
      <xdr:spPr>
        <a:xfrm>
          <a:off x="514350" y="0"/>
          <a:ext cx="514350" cy="647700"/>
        </a:xfrm>
        <a:prstGeom prst="rect">
          <a:avLst/>
        </a:prstGeom>
        <a:solidFill>
          <a:srgbClr val="FFFFFF"/>
        </a:solidFill>
        <a:ln w="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印　</a:t>
          </a:r>
          <a:r>
            <a:rPr lang="en-US" cap="none" sz="1000" b="0" i="0" u="none" baseline="0">
              <a:solidFill>
                <a:srgbClr val="000000"/>
              </a:solidFill>
            </a:rPr>
            <a:t> </a:t>
          </a:r>
          <a:r>
            <a:rPr lang="en-US" cap="none" sz="1000" b="0" i="0" u="none" baseline="0">
              <a:solidFill>
                <a:srgbClr val="000000"/>
              </a:solidFill>
            </a:rPr>
            <a:t>紙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貼付欄</a:t>
          </a:r>
        </a:p>
      </xdr:txBody>
    </xdr:sp>
    <xdr:clientData/>
  </xdr:twoCellAnchor>
  <xdr:twoCellAnchor>
    <xdr:from>
      <xdr:col>28</xdr:col>
      <xdr:colOff>161925</xdr:colOff>
      <xdr:row>68</xdr:row>
      <xdr:rowOff>95250</xdr:rowOff>
    </xdr:from>
    <xdr:to>
      <xdr:col>29</xdr:col>
      <xdr:colOff>114300</xdr:colOff>
      <xdr:row>72</xdr:row>
      <xdr:rowOff>104775</xdr:rowOff>
    </xdr:to>
    <xdr:sp>
      <xdr:nvSpPr>
        <xdr:cNvPr id="2" name="AutoShape 3"/>
        <xdr:cNvSpPr>
          <a:spLocks/>
        </xdr:cNvSpPr>
      </xdr:nvSpPr>
      <xdr:spPr>
        <a:xfrm>
          <a:off x="7362825" y="11106150"/>
          <a:ext cx="209550" cy="657225"/>
        </a:xfrm>
        <a:prstGeom prst="triangle">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K51"/>
  <sheetViews>
    <sheetView tabSelected="1" view="pageBreakPreview" zoomScaleSheetLayoutView="100" zoomScalePageLayoutView="0" workbookViewId="0" topLeftCell="A4">
      <selection activeCell="U39" sqref="U39"/>
    </sheetView>
  </sheetViews>
  <sheetFormatPr defaultColWidth="9.00390625" defaultRowHeight="13.5"/>
  <cols>
    <col min="1" max="38" width="2.50390625" style="2" customWidth="1"/>
    <col min="39" max="46" width="2.00390625" style="2" customWidth="1"/>
    <col min="47" max="16384" width="9.00390625" style="2" customWidth="1"/>
  </cols>
  <sheetData>
    <row r="1" spans="1:37" ht="15.75" customHeight="1">
      <c r="A1" s="81" t="s">
        <v>98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3"/>
    </row>
    <row r="2" spans="1:37" ht="15.75" customHeight="1">
      <c r="A2" s="84"/>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6"/>
    </row>
    <row r="3" spans="1:37" ht="15.7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37" ht="15.75" customHeight="1">
      <c r="A4" s="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6"/>
    </row>
    <row r="5" spans="1:37" ht="15.75" customHeight="1">
      <c r="A5" s="1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6"/>
    </row>
    <row r="6" spans="1:37" ht="15.75" customHeight="1">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6"/>
    </row>
    <row r="7" spans="1:37" ht="15.75" customHeight="1">
      <c r="A7" s="12"/>
      <c r="B7" s="69" t="s">
        <v>238</v>
      </c>
      <c r="C7" s="70"/>
      <c r="D7" s="70"/>
      <c r="E7" s="70"/>
      <c r="F7" s="70"/>
      <c r="G7" s="70"/>
      <c r="H7" s="70"/>
      <c r="I7" s="71"/>
      <c r="J7" s="102"/>
      <c r="K7" s="96"/>
      <c r="L7" s="96"/>
      <c r="M7" s="78" t="s">
        <v>0</v>
      </c>
      <c r="N7" s="78"/>
      <c r="O7" s="78"/>
      <c r="P7" s="78">
        <v>2</v>
      </c>
      <c r="Q7" s="78"/>
      <c r="R7" s="90"/>
      <c r="S7" s="93">
        <v>3</v>
      </c>
      <c r="T7" s="78"/>
      <c r="U7" s="78"/>
      <c r="V7" s="78">
        <v>1</v>
      </c>
      <c r="W7" s="78"/>
      <c r="X7" s="78"/>
      <c r="Y7" s="78">
        <v>0</v>
      </c>
      <c r="Z7" s="78"/>
      <c r="AA7" s="90"/>
      <c r="AB7" s="93">
        <v>0</v>
      </c>
      <c r="AC7" s="78"/>
      <c r="AD7" s="78"/>
      <c r="AE7" s="78">
        <v>0</v>
      </c>
      <c r="AF7" s="78"/>
      <c r="AG7" s="78"/>
      <c r="AH7" s="96">
        <v>0</v>
      </c>
      <c r="AI7" s="96"/>
      <c r="AJ7" s="97"/>
      <c r="AK7" s="6"/>
    </row>
    <row r="8" spans="1:37" ht="15.75" customHeight="1">
      <c r="A8" s="12"/>
      <c r="B8" s="72"/>
      <c r="C8" s="73"/>
      <c r="D8" s="73"/>
      <c r="E8" s="73"/>
      <c r="F8" s="73"/>
      <c r="G8" s="73"/>
      <c r="H8" s="73"/>
      <c r="I8" s="74"/>
      <c r="J8" s="103"/>
      <c r="K8" s="98"/>
      <c r="L8" s="98"/>
      <c r="M8" s="79"/>
      <c r="N8" s="79"/>
      <c r="O8" s="79"/>
      <c r="P8" s="79"/>
      <c r="Q8" s="79"/>
      <c r="R8" s="91"/>
      <c r="S8" s="94"/>
      <c r="T8" s="79"/>
      <c r="U8" s="79"/>
      <c r="V8" s="79"/>
      <c r="W8" s="79"/>
      <c r="X8" s="79"/>
      <c r="Y8" s="79"/>
      <c r="Z8" s="79"/>
      <c r="AA8" s="91"/>
      <c r="AB8" s="94"/>
      <c r="AC8" s="79"/>
      <c r="AD8" s="79"/>
      <c r="AE8" s="79"/>
      <c r="AF8" s="79"/>
      <c r="AG8" s="79"/>
      <c r="AH8" s="98"/>
      <c r="AI8" s="98"/>
      <c r="AJ8" s="99"/>
      <c r="AK8" s="6"/>
    </row>
    <row r="9" spans="1:37" ht="15.75" customHeight="1">
      <c r="A9" s="12"/>
      <c r="B9" s="72"/>
      <c r="C9" s="73"/>
      <c r="D9" s="73"/>
      <c r="E9" s="73"/>
      <c r="F9" s="73"/>
      <c r="G9" s="73"/>
      <c r="H9" s="73"/>
      <c r="I9" s="74"/>
      <c r="J9" s="103"/>
      <c r="K9" s="98"/>
      <c r="L9" s="98"/>
      <c r="M9" s="79"/>
      <c r="N9" s="79"/>
      <c r="O9" s="79"/>
      <c r="P9" s="79"/>
      <c r="Q9" s="79"/>
      <c r="R9" s="91"/>
      <c r="S9" s="94"/>
      <c r="T9" s="79"/>
      <c r="U9" s="79"/>
      <c r="V9" s="79"/>
      <c r="W9" s="79"/>
      <c r="X9" s="79"/>
      <c r="Y9" s="79"/>
      <c r="Z9" s="79"/>
      <c r="AA9" s="91"/>
      <c r="AB9" s="94"/>
      <c r="AC9" s="79"/>
      <c r="AD9" s="79"/>
      <c r="AE9" s="79"/>
      <c r="AF9" s="79"/>
      <c r="AG9" s="79"/>
      <c r="AH9" s="98"/>
      <c r="AI9" s="98"/>
      <c r="AJ9" s="99"/>
      <c r="AK9" s="6"/>
    </row>
    <row r="10" spans="1:37" ht="15.75" customHeight="1">
      <c r="A10" s="12"/>
      <c r="B10" s="75"/>
      <c r="C10" s="76"/>
      <c r="D10" s="76"/>
      <c r="E10" s="76"/>
      <c r="F10" s="76"/>
      <c r="G10" s="76"/>
      <c r="H10" s="76"/>
      <c r="I10" s="77"/>
      <c r="J10" s="104"/>
      <c r="K10" s="100"/>
      <c r="L10" s="100"/>
      <c r="M10" s="80"/>
      <c r="N10" s="80"/>
      <c r="O10" s="80"/>
      <c r="P10" s="80"/>
      <c r="Q10" s="80"/>
      <c r="R10" s="92"/>
      <c r="S10" s="95"/>
      <c r="T10" s="80"/>
      <c r="U10" s="80"/>
      <c r="V10" s="80"/>
      <c r="W10" s="80"/>
      <c r="X10" s="80"/>
      <c r="Y10" s="80"/>
      <c r="Z10" s="80"/>
      <c r="AA10" s="92"/>
      <c r="AB10" s="95"/>
      <c r="AC10" s="80"/>
      <c r="AD10" s="80"/>
      <c r="AE10" s="80"/>
      <c r="AF10" s="80"/>
      <c r="AG10" s="80"/>
      <c r="AH10" s="100"/>
      <c r="AI10" s="100"/>
      <c r="AJ10" s="101"/>
      <c r="AK10" s="6"/>
    </row>
    <row r="11" spans="1:37" ht="15.75" customHeight="1">
      <c r="A11" s="1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6"/>
    </row>
    <row r="12" spans="1:37" ht="15.75" customHeight="1">
      <c r="A12" s="12"/>
      <c r="B12" s="4"/>
      <c r="C12" s="4"/>
      <c r="D12" s="4"/>
      <c r="E12" s="4"/>
      <c r="F12" s="4"/>
      <c r="G12" s="4"/>
      <c r="H12" s="4"/>
      <c r="I12" s="4"/>
      <c r="J12" s="4"/>
      <c r="K12" s="4"/>
      <c r="L12" s="64" t="s">
        <v>99</v>
      </c>
      <c r="M12" s="64"/>
      <c r="N12" s="64"/>
      <c r="O12" s="64"/>
      <c r="P12" s="64"/>
      <c r="Q12" s="64"/>
      <c r="R12" s="64"/>
      <c r="S12" s="64"/>
      <c r="T12" s="64"/>
      <c r="U12" s="64"/>
      <c r="V12" s="64"/>
      <c r="W12" s="64"/>
      <c r="X12" s="64"/>
      <c r="Y12" s="64"/>
      <c r="Z12" s="64"/>
      <c r="AA12" s="64"/>
      <c r="AB12" s="64"/>
      <c r="AC12" s="64"/>
      <c r="AD12" s="64"/>
      <c r="AE12" s="64"/>
      <c r="AF12" s="64"/>
      <c r="AG12" s="64"/>
      <c r="AH12" s="64"/>
      <c r="AI12" s="4"/>
      <c r="AJ12" s="4"/>
      <c r="AK12" s="6"/>
    </row>
    <row r="13" spans="1:37" ht="15.75" customHeight="1">
      <c r="A13" s="12"/>
      <c r="B13" s="4"/>
      <c r="C13" s="4"/>
      <c r="D13" s="4"/>
      <c r="E13" s="4"/>
      <c r="F13" s="4"/>
      <c r="G13" s="4"/>
      <c r="H13" s="4"/>
      <c r="I13" s="4"/>
      <c r="J13" s="4"/>
      <c r="K13" s="4"/>
      <c r="L13" s="53" t="s">
        <v>97</v>
      </c>
      <c r="M13" s="55"/>
      <c r="N13" s="54"/>
      <c r="O13" s="54"/>
      <c r="P13" s="54"/>
      <c r="Q13" s="54"/>
      <c r="R13" s="54"/>
      <c r="S13" s="54"/>
      <c r="T13" s="54"/>
      <c r="U13" s="54"/>
      <c r="V13" s="54"/>
      <c r="W13" s="54"/>
      <c r="X13" s="54"/>
      <c r="Y13" s="54"/>
      <c r="Z13" s="54"/>
      <c r="AA13" s="54"/>
      <c r="AB13" s="54"/>
      <c r="AC13" s="54"/>
      <c r="AD13" s="54"/>
      <c r="AE13" s="54"/>
      <c r="AF13" s="55"/>
      <c r="AG13" s="4"/>
      <c r="AH13" s="4"/>
      <c r="AI13" s="4"/>
      <c r="AJ13" s="4"/>
      <c r="AK13" s="6"/>
    </row>
    <row r="14" spans="1:37" ht="15.75" customHeight="1">
      <c r="A14" s="12"/>
      <c r="B14" s="4"/>
      <c r="C14" s="4"/>
      <c r="D14" s="4"/>
      <c r="E14" s="4"/>
      <c r="F14" s="4"/>
      <c r="G14" s="4"/>
      <c r="H14" s="4"/>
      <c r="I14" s="4"/>
      <c r="J14" s="4"/>
      <c r="K14" s="4"/>
      <c r="L14" s="58" t="s">
        <v>231</v>
      </c>
      <c r="M14" s="59"/>
      <c r="N14" s="59"/>
      <c r="O14" s="59"/>
      <c r="P14" s="54"/>
      <c r="Q14" s="62" t="s">
        <v>236</v>
      </c>
      <c r="R14" s="62"/>
      <c r="S14" s="62"/>
      <c r="T14" s="62"/>
      <c r="U14" s="62"/>
      <c r="V14" s="62"/>
      <c r="W14" s="54"/>
      <c r="X14" s="66" t="s">
        <v>234</v>
      </c>
      <c r="Y14" s="66"/>
      <c r="Z14" s="66"/>
      <c r="AA14" s="54"/>
      <c r="AB14" s="62" t="s">
        <v>235</v>
      </c>
      <c r="AC14" s="62"/>
      <c r="AD14" s="62"/>
      <c r="AE14" s="62"/>
      <c r="AF14" s="67"/>
      <c r="AG14" s="4"/>
      <c r="AH14" s="4"/>
      <c r="AI14" s="4"/>
      <c r="AJ14" s="4"/>
      <c r="AK14" s="6"/>
    </row>
    <row r="15" spans="1:37" ht="15.75" customHeight="1">
      <c r="A15" s="12"/>
      <c r="B15" s="52" t="s">
        <v>237</v>
      </c>
      <c r="D15" s="4"/>
      <c r="E15" s="4"/>
      <c r="F15" s="4"/>
      <c r="G15" s="4"/>
      <c r="H15" s="4"/>
      <c r="I15" s="4"/>
      <c r="J15" s="4"/>
      <c r="K15" s="4"/>
      <c r="L15" s="60" t="s">
        <v>232</v>
      </c>
      <c r="M15" s="61"/>
      <c r="N15" s="61"/>
      <c r="O15" s="61"/>
      <c r="P15" s="54"/>
      <c r="Q15" s="62" t="s">
        <v>233</v>
      </c>
      <c r="R15" s="62"/>
      <c r="S15" s="62"/>
      <c r="T15" s="62"/>
      <c r="U15" s="62"/>
      <c r="V15" s="62"/>
      <c r="W15" s="54"/>
      <c r="X15" s="66" t="s">
        <v>234</v>
      </c>
      <c r="Y15" s="66"/>
      <c r="Z15" s="66"/>
      <c r="AA15" s="54"/>
      <c r="AB15" s="62" t="s">
        <v>233</v>
      </c>
      <c r="AC15" s="62"/>
      <c r="AD15" s="62"/>
      <c r="AE15" s="62"/>
      <c r="AF15" s="67"/>
      <c r="AH15" s="4"/>
      <c r="AI15" s="4"/>
      <c r="AJ15" s="4"/>
      <c r="AK15" s="6"/>
    </row>
    <row r="16" spans="1:37" ht="15.75" customHeight="1">
      <c r="A16" s="12"/>
      <c r="B16" s="4"/>
      <c r="C16" s="4"/>
      <c r="D16" s="4"/>
      <c r="E16" s="4"/>
      <c r="F16" s="4"/>
      <c r="G16" s="4"/>
      <c r="H16" s="4"/>
      <c r="I16" s="4"/>
      <c r="J16" s="4"/>
      <c r="K16" s="4"/>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6"/>
    </row>
    <row r="17" spans="1:37" ht="15.75" customHeight="1">
      <c r="A17" s="12"/>
      <c r="B17" s="64" t="s">
        <v>241</v>
      </c>
      <c r="C17" s="64"/>
      <c r="D17" s="64"/>
      <c r="E17" s="64"/>
      <c r="F17" s="64"/>
      <c r="G17" s="64"/>
      <c r="H17" s="64"/>
      <c r="I17" s="64"/>
      <c r="J17" s="4"/>
      <c r="K17" s="4"/>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6"/>
    </row>
    <row r="18" spans="1:37" ht="15.75" customHeight="1">
      <c r="A18" s="12"/>
      <c r="B18" s="3"/>
      <c r="C18" s="4"/>
      <c r="D18" s="4"/>
      <c r="E18" s="4"/>
      <c r="F18" s="4"/>
      <c r="G18" s="4"/>
      <c r="H18" s="4"/>
      <c r="I18" s="4"/>
      <c r="J18" s="4"/>
      <c r="K18" s="4"/>
      <c r="L18" s="3"/>
      <c r="M18" s="3"/>
      <c r="N18" s="3"/>
      <c r="O18" s="3"/>
      <c r="P18" s="3"/>
      <c r="Q18" s="3"/>
      <c r="R18" s="3"/>
      <c r="S18" s="3"/>
      <c r="T18" s="3"/>
      <c r="U18" s="3"/>
      <c r="V18" s="3"/>
      <c r="W18" s="3"/>
      <c r="X18" s="3"/>
      <c r="Y18" s="3"/>
      <c r="Z18" s="3"/>
      <c r="AA18" s="3"/>
      <c r="AB18" s="3"/>
      <c r="AC18" s="3"/>
      <c r="AD18" s="3"/>
      <c r="AE18" s="3"/>
      <c r="AF18" s="3"/>
      <c r="AG18" s="3"/>
      <c r="AH18" s="3"/>
      <c r="AI18" s="3"/>
      <c r="AJ18" s="3"/>
      <c r="AK18" s="6"/>
    </row>
    <row r="19" spans="1:37" ht="15.75" customHeight="1">
      <c r="A19" s="12"/>
      <c r="B19" s="3"/>
      <c r="C19" s="4"/>
      <c r="D19" s="4"/>
      <c r="E19" s="4"/>
      <c r="F19" s="4"/>
      <c r="G19" s="4"/>
      <c r="H19" s="4"/>
      <c r="I19" s="4"/>
      <c r="J19" s="4"/>
      <c r="K19" s="4"/>
      <c r="L19" s="3"/>
      <c r="M19" s="3"/>
      <c r="N19" s="3"/>
      <c r="O19" s="3"/>
      <c r="P19" s="3"/>
      <c r="Q19" s="3"/>
      <c r="R19" s="3"/>
      <c r="S19" s="3"/>
      <c r="T19" s="3"/>
      <c r="U19" s="3"/>
      <c r="V19" s="3"/>
      <c r="W19" s="3"/>
      <c r="X19" s="3"/>
      <c r="Y19" s="3"/>
      <c r="Z19" s="3"/>
      <c r="AA19" s="3"/>
      <c r="AB19" s="3"/>
      <c r="AC19" s="3"/>
      <c r="AD19" s="3"/>
      <c r="AE19" s="3"/>
      <c r="AF19" s="3"/>
      <c r="AG19" s="3"/>
      <c r="AH19" s="3"/>
      <c r="AI19" s="3"/>
      <c r="AJ19" s="3"/>
      <c r="AK19" s="6"/>
    </row>
    <row r="20" spans="1:37" ht="15.75" customHeight="1">
      <c r="A20" s="12"/>
      <c r="B20" s="4"/>
      <c r="C20" s="4"/>
      <c r="D20" s="4"/>
      <c r="E20" s="4"/>
      <c r="F20" s="4"/>
      <c r="G20" s="4"/>
      <c r="H20" s="4"/>
      <c r="I20" s="4"/>
      <c r="J20" s="4"/>
      <c r="K20" s="4"/>
      <c r="L20" s="87"/>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6"/>
    </row>
    <row r="21" spans="1:37" ht="15.75" customHeight="1">
      <c r="A21" s="12"/>
      <c r="B21" s="64" t="s">
        <v>242</v>
      </c>
      <c r="C21" s="64"/>
      <c r="D21" s="64"/>
      <c r="E21" s="64"/>
      <c r="F21" s="64"/>
      <c r="G21" s="64"/>
      <c r="H21" s="64"/>
      <c r="I21" s="64"/>
      <c r="J21" s="4"/>
      <c r="K21" s="4"/>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6"/>
    </row>
    <row r="22" spans="1:37" ht="15.75" customHeight="1">
      <c r="A22" s="1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6"/>
    </row>
    <row r="23" spans="1:37" ht="15.75" customHeight="1">
      <c r="A23" s="1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6"/>
    </row>
    <row r="24" spans="1:37" ht="15.75" customHeight="1">
      <c r="A24" s="1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6"/>
    </row>
    <row r="25" spans="1:37" ht="15.75" customHeight="1">
      <c r="A25" s="12"/>
      <c r="B25" s="64" t="s">
        <v>243</v>
      </c>
      <c r="C25" s="64"/>
      <c r="D25" s="64"/>
      <c r="E25" s="64"/>
      <c r="F25" s="64"/>
      <c r="G25" s="64"/>
      <c r="H25" s="64"/>
      <c r="I25" s="64"/>
      <c r="J25" s="4"/>
      <c r="K25" s="4"/>
      <c r="L25" s="105" t="s">
        <v>227</v>
      </c>
      <c r="M25" s="106"/>
      <c r="N25" s="106"/>
      <c r="O25" s="106"/>
      <c r="P25" s="106"/>
      <c r="Q25" s="106"/>
      <c r="R25" s="106"/>
      <c r="S25" s="106"/>
      <c r="T25" s="106"/>
      <c r="U25" s="51" t="s">
        <v>226</v>
      </c>
      <c r="V25" s="105" t="s">
        <v>228</v>
      </c>
      <c r="W25" s="106"/>
      <c r="X25" s="106"/>
      <c r="Y25" s="106"/>
      <c r="Z25" s="106"/>
      <c r="AA25" s="106"/>
      <c r="AB25" s="106"/>
      <c r="AC25" s="106"/>
      <c r="AD25" s="106"/>
      <c r="AE25" s="4"/>
      <c r="AF25" s="4"/>
      <c r="AG25" s="4"/>
      <c r="AH25" s="4"/>
      <c r="AI25" s="4"/>
      <c r="AJ25" s="4"/>
      <c r="AK25" s="6"/>
    </row>
    <row r="26" spans="1:37" ht="15.75" customHeight="1">
      <c r="A26" s="12"/>
      <c r="B26" s="4"/>
      <c r="C26" s="4"/>
      <c r="D26" s="4"/>
      <c r="E26" s="4"/>
      <c r="F26" s="4"/>
      <c r="G26" s="4"/>
      <c r="H26" s="4"/>
      <c r="I26" s="4"/>
      <c r="J26" s="4"/>
      <c r="K26" s="4"/>
      <c r="L26" s="4"/>
      <c r="M26" s="5"/>
      <c r="Z26" s="4"/>
      <c r="AA26" s="4"/>
      <c r="AB26" s="4"/>
      <c r="AC26" s="4"/>
      <c r="AD26" s="4"/>
      <c r="AE26" s="4"/>
      <c r="AF26" s="4"/>
      <c r="AG26" s="4"/>
      <c r="AH26" s="4"/>
      <c r="AI26" s="4"/>
      <c r="AJ26" s="4"/>
      <c r="AK26" s="6"/>
    </row>
    <row r="27" spans="1:37" ht="15.75" customHeight="1">
      <c r="A27" s="12"/>
      <c r="B27" s="4"/>
      <c r="C27" s="4"/>
      <c r="D27" s="4"/>
      <c r="E27" s="4"/>
      <c r="F27" s="4"/>
      <c r="G27" s="4"/>
      <c r="H27" s="4"/>
      <c r="I27" s="4"/>
      <c r="J27" s="4"/>
      <c r="K27" s="4"/>
      <c r="L27" s="4"/>
      <c r="M27" s="5"/>
      <c r="N27" s="65"/>
      <c r="O27" s="65"/>
      <c r="P27" s="65"/>
      <c r="Q27" s="65"/>
      <c r="R27" s="65"/>
      <c r="S27" s="65"/>
      <c r="T27" s="65"/>
      <c r="U27" s="65"/>
      <c r="V27" s="65"/>
      <c r="W27" s="65"/>
      <c r="X27" s="65"/>
      <c r="Y27" s="65"/>
      <c r="Z27" s="4"/>
      <c r="AA27" s="4"/>
      <c r="AB27" s="4"/>
      <c r="AC27" s="4"/>
      <c r="AD27" s="4"/>
      <c r="AE27" s="4"/>
      <c r="AF27" s="4"/>
      <c r="AG27" s="4"/>
      <c r="AH27" s="4"/>
      <c r="AI27" s="4"/>
      <c r="AJ27" s="4"/>
      <c r="AK27" s="6"/>
    </row>
    <row r="28" spans="1:37" ht="15.75" customHeight="1">
      <c r="A28" s="1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6"/>
    </row>
    <row r="29" spans="1:37" ht="15.75" customHeight="1">
      <c r="A29" s="1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6"/>
    </row>
    <row r="30" spans="1:37" ht="15.75" customHeight="1">
      <c r="A30" s="1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6"/>
    </row>
    <row r="31" spans="1:37" ht="15.75" customHeight="1">
      <c r="A31" s="12"/>
      <c r="B31" s="4"/>
      <c r="AJ31" s="4"/>
      <c r="AK31" s="6"/>
    </row>
    <row r="32" spans="1:37" ht="18.75" customHeight="1">
      <c r="A32" s="12"/>
      <c r="B32" s="4"/>
      <c r="C32" s="145" t="s">
        <v>240</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4"/>
      <c r="AK32" s="6"/>
    </row>
    <row r="33" spans="1:37" ht="15.75" customHeight="1">
      <c r="A33" s="12"/>
      <c r="B33" s="4"/>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4"/>
      <c r="AK33" s="6"/>
    </row>
    <row r="34" spans="1:37" ht="15.75" customHeight="1">
      <c r="A34" s="12"/>
      <c r="B34" s="4"/>
      <c r="C34" s="4"/>
      <c r="R34" s="4"/>
      <c r="S34" s="4"/>
      <c r="T34" s="4"/>
      <c r="U34" s="4"/>
      <c r="V34" s="4"/>
      <c r="W34" s="4"/>
      <c r="X34" s="4"/>
      <c r="Y34" s="4"/>
      <c r="Z34" s="4"/>
      <c r="AA34" s="4"/>
      <c r="AB34" s="4"/>
      <c r="AC34" s="4"/>
      <c r="AD34" s="4"/>
      <c r="AE34" s="4"/>
      <c r="AF34" s="4"/>
      <c r="AG34" s="4"/>
      <c r="AH34" s="4"/>
      <c r="AI34" s="4"/>
      <c r="AJ34" s="4"/>
      <c r="AK34" s="6"/>
    </row>
    <row r="35" spans="1:37" ht="15.75" customHeight="1">
      <c r="A35" s="12"/>
      <c r="B35" s="4"/>
      <c r="C35" s="4"/>
      <c r="D35" s="4"/>
      <c r="E35" s="107" t="s">
        <v>229</v>
      </c>
      <c r="F35" s="108"/>
      <c r="G35" s="108"/>
      <c r="H35" s="108"/>
      <c r="I35" s="108"/>
      <c r="J35" s="108"/>
      <c r="K35" s="108"/>
      <c r="L35" s="108"/>
      <c r="M35" s="108"/>
      <c r="N35" s="108"/>
      <c r="O35" s="108"/>
      <c r="P35" s="108"/>
      <c r="Q35" s="4"/>
      <c r="R35" s="4"/>
      <c r="S35" s="4"/>
      <c r="T35" s="4"/>
      <c r="U35" s="4"/>
      <c r="V35" s="4"/>
      <c r="W35" s="4"/>
      <c r="X35" s="4"/>
      <c r="Y35" s="4"/>
      <c r="Z35" s="4"/>
      <c r="AA35" s="4"/>
      <c r="AB35" s="4"/>
      <c r="AC35" s="4"/>
      <c r="AD35" s="4"/>
      <c r="AE35" s="4"/>
      <c r="AF35" s="4"/>
      <c r="AG35" s="4"/>
      <c r="AH35" s="4"/>
      <c r="AI35" s="4"/>
      <c r="AJ35" s="4"/>
      <c r="AK35" s="6"/>
    </row>
    <row r="36" spans="1:37" ht="15.75" customHeight="1">
      <c r="A36" s="12"/>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6"/>
    </row>
    <row r="37" spans="1:37" ht="15.75" customHeight="1">
      <c r="A37" s="12"/>
      <c r="B37" s="4"/>
      <c r="C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6"/>
    </row>
    <row r="38" spans="1:37" ht="15.75" customHeight="1">
      <c r="A38" s="1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6"/>
    </row>
    <row r="39" spans="1:37" ht="18.75" customHeight="1">
      <c r="A39" s="12"/>
      <c r="B39" s="4"/>
      <c r="C39" s="4"/>
      <c r="D39" s="13" t="s">
        <v>222</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6"/>
    </row>
    <row r="40" spans="1:37" ht="15.75" customHeight="1">
      <c r="A40" s="1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6"/>
    </row>
    <row r="41" spans="1:37" ht="15.75" customHeight="1">
      <c r="A41" s="1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6"/>
    </row>
    <row r="42" spans="1:37" ht="15.75" customHeight="1">
      <c r="A42" s="1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6"/>
    </row>
    <row r="43" spans="1:37" ht="15.75" customHeight="1">
      <c r="A43" s="1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3"/>
      <c r="AE43" s="3"/>
      <c r="AF43" s="3"/>
      <c r="AG43" s="3"/>
      <c r="AH43" s="3"/>
      <c r="AI43" s="3"/>
      <c r="AJ43" s="3"/>
      <c r="AK43" s="6"/>
    </row>
    <row r="44" spans="1:37" ht="15.75" customHeight="1">
      <c r="A44" s="12"/>
      <c r="B44" s="4"/>
      <c r="C44" s="4"/>
      <c r="D44" s="4"/>
      <c r="E44" s="4"/>
      <c r="F44" s="4"/>
      <c r="G44" s="4"/>
      <c r="H44" s="4"/>
      <c r="I44" s="4" t="s">
        <v>100</v>
      </c>
      <c r="J44" s="4"/>
      <c r="K44" s="4"/>
      <c r="L44" s="4"/>
      <c r="M44" s="64" t="s">
        <v>225</v>
      </c>
      <c r="N44" s="64"/>
      <c r="O44" s="64"/>
      <c r="P44" s="64"/>
      <c r="Q44" s="64"/>
      <c r="R44" s="64"/>
      <c r="S44" s="4"/>
      <c r="T44" s="4"/>
      <c r="U44" s="4"/>
      <c r="V44" s="63"/>
      <c r="W44" s="63"/>
      <c r="X44" s="63"/>
      <c r="Y44" s="63"/>
      <c r="Z44" s="63"/>
      <c r="AA44" s="63"/>
      <c r="AB44" s="63"/>
      <c r="AC44" s="63"/>
      <c r="AD44" s="63"/>
      <c r="AE44" s="63"/>
      <c r="AF44" s="63"/>
      <c r="AG44" s="63"/>
      <c r="AH44" s="63"/>
      <c r="AI44" s="63"/>
      <c r="AJ44" s="63"/>
      <c r="AK44" s="6"/>
    </row>
    <row r="45" spans="1:37" ht="15.75" customHeight="1">
      <c r="A45" s="1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3"/>
      <c r="AE45" s="3"/>
      <c r="AF45" s="3"/>
      <c r="AG45" s="3"/>
      <c r="AH45" s="3"/>
      <c r="AI45" s="3"/>
      <c r="AJ45" s="3"/>
      <c r="AK45" s="6"/>
    </row>
    <row r="46" spans="1:37" ht="15.75" customHeight="1">
      <c r="A46" s="12"/>
      <c r="B46" s="4"/>
      <c r="C46" s="4"/>
      <c r="D46" s="4"/>
      <c r="E46" s="4"/>
      <c r="F46" s="4"/>
      <c r="G46" s="4"/>
      <c r="H46" s="4"/>
      <c r="I46" s="4"/>
      <c r="J46" s="4"/>
      <c r="K46" s="4"/>
      <c r="L46" s="4"/>
      <c r="M46" s="64" t="s">
        <v>223</v>
      </c>
      <c r="N46" s="64"/>
      <c r="O46" s="64"/>
      <c r="P46" s="64"/>
      <c r="Q46" s="64"/>
      <c r="R46" s="64"/>
      <c r="S46" s="4"/>
      <c r="T46" s="4"/>
      <c r="U46" s="4"/>
      <c r="V46" s="63"/>
      <c r="W46" s="63"/>
      <c r="X46" s="63"/>
      <c r="Y46" s="63"/>
      <c r="Z46" s="63"/>
      <c r="AA46" s="63"/>
      <c r="AB46" s="63"/>
      <c r="AC46" s="63"/>
      <c r="AD46" s="63"/>
      <c r="AE46" s="63"/>
      <c r="AF46" s="63"/>
      <c r="AG46" s="63"/>
      <c r="AH46" s="63"/>
      <c r="AI46" s="63"/>
      <c r="AJ46" s="63"/>
      <c r="AK46" s="6"/>
    </row>
    <row r="47" spans="1:37" ht="15.75" customHeight="1">
      <c r="A47" s="1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3"/>
      <c r="AE47" s="3"/>
      <c r="AF47" s="3"/>
      <c r="AG47" s="3"/>
      <c r="AH47" s="3"/>
      <c r="AI47" s="3"/>
      <c r="AJ47" s="3"/>
      <c r="AK47" s="6"/>
    </row>
    <row r="48" spans="1:37" ht="15.75" customHeight="1">
      <c r="A48" s="12"/>
      <c r="B48" s="4"/>
      <c r="C48" s="4"/>
      <c r="D48" s="4"/>
      <c r="E48" s="4"/>
      <c r="F48" s="4"/>
      <c r="G48" s="4"/>
      <c r="H48" s="4"/>
      <c r="I48" s="4"/>
      <c r="J48" s="4"/>
      <c r="K48" s="4"/>
      <c r="L48" s="4"/>
      <c r="M48" s="64" t="s">
        <v>224</v>
      </c>
      <c r="N48" s="64"/>
      <c r="O48" s="64"/>
      <c r="P48" s="64"/>
      <c r="Q48" s="64"/>
      <c r="R48" s="64"/>
      <c r="S48" s="4"/>
      <c r="T48" s="4"/>
      <c r="U48" s="4"/>
      <c r="V48" s="63"/>
      <c r="W48" s="63"/>
      <c r="X48" s="63"/>
      <c r="Y48" s="63"/>
      <c r="Z48" s="63"/>
      <c r="AA48" s="63"/>
      <c r="AB48" s="63"/>
      <c r="AC48" s="63"/>
      <c r="AD48" s="63"/>
      <c r="AE48" s="63"/>
      <c r="AF48" s="63"/>
      <c r="AG48" s="63"/>
      <c r="AH48" s="63"/>
      <c r="AI48" s="63"/>
      <c r="AJ48" s="63"/>
      <c r="AK48" s="6"/>
    </row>
    <row r="49" spans="1:37" ht="15.75" customHeight="1">
      <c r="A49" s="1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6"/>
    </row>
    <row r="50" spans="1:37" ht="15.75" customHeight="1">
      <c r="A50" s="12"/>
      <c r="B50" s="4"/>
      <c r="C50" s="4"/>
      <c r="D50" s="4"/>
      <c r="E50" s="4"/>
      <c r="F50" s="4"/>
      <c r="G50" s="4"/>
      <c r="H50" s="4"/>
      <c r="I50" s="4"/>
      <c r="J50" s="4"/>
      <c r="K50" s="4"/>
      <c r="L50" s="4"/>
      <c r="M50" s="56" t="s">
        <v>230</v>
      </c>
      <c r="N50" s="56"/>
      <c r="O50" s="56"/>
      <c r="P50" s="56"/>
      <c r="Q50" s="56"/>
      <c r="R50" s="56"/>
      <c r="S50" s="4"/>
      <c r="T50" s="4"/>
      <c r="U50" s="4"/>
      <c r="V50" s="57" t="s">
        <v>239</v>
      </c>
      <c r="W50" s="57"/>
      <c r="X50" s="57"/>
      <c r="Y50" s="57"/>
      <c r="Z50" s="57"/>
      <c r="AA50" s="57"/>
      <c r="AB50" s="57"/>
      <c r="AC50" s="57"/>
      <c r="AD50" s="57"/>
      <c r="AE50" s="57"/>
      <c r="AF50" s="57"/>
      <c r="AG50" s="57"/>
      <c r="AH50" s="57"/>
      <c r="AI50" s="57"/>
      <c r="AJ50" s="57"/>
      <c r="AK50" s="6"/>
    </row>
    <row r="51" spans="1:37" ht="15.75" customHeight="1" thickBot="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6"/>
    </row>
  </sheetData>
  <sheetProtection/>
  <mergeCells count="40">
    <mergeCell ref="AE7:AG10"/>
    <mergeCell ref="AH7:AJ10"/>
    <mergeCell ref="J7:L10"/>
    <mergeCell ref="L25:T25"/>
    <mergeCell ref="V25:AD25"/>
    <mergeCell ref="E35:P35"/>
    <mergeCell ref="V7:X10"/>
    <mergeCell ref="L17:AJ17"/>
    <mergeCell ref="L16:AJ16"/>
    <mergeCell ref="AB7:AD10"/>
    <mergeCell ref="B7:I10"/>
    <mergeCell ref="M7:O10"/>
    <mergeCell ref="A1:AK3"/>
    <mergeCell ref="B25:I25"/>
    <mergeCell ref="B21:I21"/>
    <mergeCell ref="B17:I17"/>
    <mergeCell ref="L20:AJ21"/>
    <mergeCell ref="Y7:AA10"/>
    <mergeCell ref="P7:R10"/>
    <mergeCell ref="S7:U10"/>
    <mergeCell ref="L12:AH12"/>
    <mergeCell ref="C32:AI32"/>
    <mergeCell ref="M46:R46"/>
    <mergeCell ref="N27:Y27"/>
    <mergeCell ref="V46:AJ46"/>
    <mergeCell ref="X14:Z14"/>
    <mergeCell ref="AB14:AF14"/>
    <mergeCell ref="AB15:AF15"/>
    <mergeCell ref="X15:Z15"/>
    <mergeCell ref="C33:AI33"/>
    <mergeCell ref="M50:R50"/>
    <mergeCell ref="V50:AJ50"/>
    <mergeCell ref="L14:O14"/>
    <mergeCell ref="L15:O15"/>
    <mergeCell ref="Q14:V14"/>
    <mergeCell ref="Q15:V15"/>
    <mergeCell ref="V48:AJ48"/>
    <mergeCell ref="M48:R48"/>
    <mergeCell ref="M44:R44"/>
    <mergeCell ref="V44:AJ44"/>
  </mergeCells>
  <printOptions/>
  <pageMargins left="0.9055118110236221" right="0.35433070866141736" top="1.220472440944882" bottom="0.5118110236220472" header="0.5118110236220472"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13"/>
  </sheetPr>
  <dimension ref="A1:L212"/>
  <sheetViews>
    <sheetView zoomScalePageLayoutView="0" workbookViewId="0" topLeftCell="A1">
      <selection activeCell="N40" sqref="N40"/>
    </sheetView>
  </sheetViews>
  <sheetFormatPr defaultColWidth="9.00390625" defaultRowHeight="13.5"/>
  <cols>
    <col min="2" max="2" width="3.125" style="18" customWidth="1"/>
    <col min="3" max="3" width="10.75390625" style="0" customWidth="1"/>
    <col min="9" max="9" width="9.00390625" style="18" customWidth="1"/>
  </cols>
  <sheetData>
    <row r="1" ht="24">
      <c r="A1" s="17" t="s">
        <v>221</v>
      </c>
    </row>
    <row r="2" ht="15" customHeight="1">
      <c r="A2" s="17"/>
    </row>
    <row r="3" spans="1:12" ht="13.5">
      <c r="A3" t="s">
        <v>111</v>
      </c>
      <c r="C3" s="18"/>
      <c r="D3" s="18"/>
      <c r="E3" s="18"/>
      <c r="F3" s="19">
        <v>5</v>
      </c>
      <c r="G3" s="20" t="str">
        <f>VLOOKUP($F$3,$B$6:$D$10,2)</f>
        <v>その他</v>
      </c>
      <c r="H3" s="21">
        <f>VLOOKUP($F$3,$B$6:$D$10,3)</f>
        <v>0.025</v>
      </c>
      <c r="I3"/>
      <c r="L3" s="18"/>
    </row>
    <row r="5" spans="2:5" ht="13.5">
      <c r="B5" s="22" t="s">
        <v>112</v>
      </c>
      <c r="C5" s="23" t="s">
        <v>113</v>
      </c>
      <c r="D5" s="23" t="s">
        <v>114</v>
      </c>
      <c r="E5" s="24" t="s">
        <v>101</v>
      </c>
    </row>
    <row r="6" spans="2:5" ht="13.5">
      <c r="B6" s="25">
        <v>1</v>
      </c>
      <c r="C6" s="26" t="s">
        <v>115</v>
      </c>
      <c r="D6" s="23">
        <v>0.04</v>
      </c>
      <c r="E6" s="24" t="s">
        <v>102</v>
      </c>
    </row>
    <row r="7" spans="2:4" ht="13.5">
      <c r="B7" s="23">
        <v>2</v>
      </c>
      <c r="C7" s="27" t="s">
        <v>116</v>
      </c>
      <c r="D7" s="23">
        <v>0.035</v>
      </c>
    </row>
    <row r="8" spans="2:4" ht="13.5">
      <c r="B8" s="23">
        <v>3</v>
      </c>
      <c r="C8" s="27" t="s">
        <v>117</v>
      </c>
      <c r="D8" s="23">
        <v>0.03</v>
      </c>
    </row>
    <row r="9" spans="2:4" ht="13.5">
      <c r="B9" s="23">
        <v>4</v>
      </c>
      <c r="C9" s="27" t="s">
        <v>118</v>
      </c>
      <c r="D9" s="23">
        <v>0.03</v>
      </c>
    </row>
    <row r="10" spans="2:4" ht="13.5">
      <c r="B10" s="23">
        <v>5</v>
      </c>
      <c r="C10" s="27" t="s">
        <v>119</v>
      </c>
      <c r="D10" s="23">
        <v>0.025</v>
      </c>
    </row>
    <row r="14" ht="13.5">
      <c r="A14" t="s">
        <v>120</v>
      </c>
    </row>
    <row r="16" spans="2:10" ht="13.5">
      <c r="B16" s="116" t="s">
        <v>121</v>
      </c>
      <c r="C16" s="117"/>
      <c r="D16" s="117"/>
      <c r="E16" s="117"/>
      <c r="F16" s="117"/>
      <c r="G16" s="117"/>
      <c r="H16" s="118"/>
      <c r="I16" s="23" t="s">
        <v>122</v>
      </c>
      <c r="J16" s="24" t="s">
        <v>101</v>
      </c>
    </row>
    <row r="17" spans="2:10" ht="13.5">
      <c r="B17" s="114" t="s">
        <v>123</v>
      </c>
      <c r="C17" s="114"/>
      <c r="D17" s="115" t="s">
        <v>124</v>
      </c>
      <c r="E17" s="115"/>
      <c r="F17" s="111" t="s">
        <v>125</v>
      </c>
      <c r="G17" s="112"/>
      <c r="H17" s="113"/>
      <c r="I17" s="28">
        <v>0.09</v>
      </c>
      <c r="J17" s="24" t="s">
        <v>126</v>
      </c>
    </row>
    <row r="18" spans="2:9" ht="13.5">
      <c r="B18" s="114"/>
      <c r="C18" s="114"/>
      <c r="D18" s="115"/>
      <c r="E18" s="115"/>
      <c r="F18" s="111" t="s">
        <v>127</v>
      </c>
      <c r="G18" s="112"/>
      <c r="H18" s="113"/>
      <c r="I18" s="28">
        <v>0.09</v>
      </c>
    </row>
    <row r="19" spans="2:9" ht="13.5">
      <c r="B19" s="114"/>
      <c r="C19" s="114"/>
      <c r="D19" s="115"/>
      <c r="E19" s="115"/>
      <c r="F19" s="111" t="s">
        <v>128</v>
      </c>
      <c r="G19" s="112"/>
      <c r="H19" s="113"/>
      <c r="I19" s="28">
        <v>0.09</v>
      </c>
    </row>
    <row r="20" spans="2:9" ht="13.5">
      <c r="B20" s="114"/>
      <c r="C20" s="114"/>
      <c r="D20" s="115"/>
      <c r="E20" s="115"/>
      <c r="F20" s="111" t="s">
        <v>129</v>
      </c>
      <c r="G20" s="112"/>
      <c r="H20" s="113"/>
      <c r="I20" s="28">
        <v>0.09</v>
      </c>
    </row>
    <row r="21" spans="2:9" ht="13.5">
      <c r="B21" s="114"/>
      <c r="C21" s="114"/>
      <c r="D21" s="115" t="s">
        <v>130</v>
      </c>
      <c r="E21" s="115"/>
      <c r="F21" s="111" t="s">
        <v>131</v>
      </c>
      <c r="G21" s="112"/>
      <c r="H21" s="113"/>
      <c r="I21" s="28">
        <v>0.09</v>
      </c>
    </row>
    <row r="22" spans="2:9" ht="13.5">
      <c r="B22" s="114"/>
      <c r="C22" s="114"/>
      <c r="D22" s="115"/>
      <c r="E22" s="115"/>
      <c r="F22" s="111" t="s">
        <v>132</v>
      </c>
      <c r="G22" s="112"/>
      <c r="H22" s="113"/>
      <c r="I22" s="28">
        <v>0.09</v>
      </c>
    </row>
    <row r="23" spans="2:9" ht="13.5">
      <c r="B23" s="114"/>
      <c r="C23" s="114"/>
      <c r="D23" s="115"/>
      <c r="E23" s="115"/>
      <c r="F23" s="111" t="s">
        <v>133</v>
      </c>
      <c r="G23" s="112"/>
      <c r="H23" s="113"/>
      <c r="I23" s="28">
        <v>0.09</v>
      </c>
    </row>
    <row r="24" spans="2:9" ht="13.5">
      <c r="B24" s="114"/>
      <c r="C24" s="114"/>
      <c r="D24" s="115"/>
      <c r="E24" s="115"/>
      <c r="F24" s="111" t="s">
        <v>134</v>
      </c>
      <c r="G24" s="112"/>
      <c r="H24" s="113"/>
      <c r="I24" s="28">
        <v>0.09</v>
      </c>
    </row>
    <row r="25" spans="2:9" ht="13.5">
      <c r="B25" s="121" t="s">
        <v>135</v>
      </c>
      <c r="C25" s="121"/>
      <c r="D25" s="121" t="s">
        <v>136</v>
      </c>
      <c r="E25" s="121"/>
      <c r="F25" s="111" t="s">
        <v>137</v>
      </c>
      <c r="G25" s="112"/>
      <c r="H25" s="113"/>
      <c r="I25" s="28">
        <v>0.1</v>
      </c>
    </row>
    <row r="26" spans="2:9" ht="13.5">
      <c r="B26" s="114" t="s">
        <v>138</v>
      </c>
      <c r="C26" s="114"/>
      <c r="D26" s="114" t="s">
        <v>139</v>
      </c>
      <c r="E26" s="114"/>
      <c r="F26" s="111" t="s">
        <v>140</v>
      </c>
      <c r="G26" s="112"/>
      <c r="H26" s="113"/>
      <c r="I26" s="28">
        <v>0.1</v>
      </c>
    </row>
    <row r="27" spans="2:9" ht="13.5">
      <c r="B27" s="114"/>
      <c r="C27" s="114"/>
      <c r="D27" s="114"/>
      <c r="E27" s="114"/>
      <c r="F27" s="111" t="s">
        <v>141</v>
      </c>
      <c r="G27" s="112"/>
      <c r="H27" s="113"/>
      <c r="I27" s="28">
        <v>0.1</v>
      </c>
    </row>
    <row r="28" spans="2:9" ht="13.5">
      <c r="B28" s="114"/>
      <c r="C28" s="114"/>
      <c r="D28" s="114"/>
      <c r="E28" s="114"/>
      <c r="F28" s="111" t="s">
        <v>142</v>
      </c>
      <c r="G28" s="112"/>
      <c r="H28" s="113"/>
      <c r="I28" s="28">
        <v>0.1</v>
      </c>
    </row>
    <row r="29" spans="2:9" ht="13.5">
      <c r="B29" s="114"/>
      <c r="C29" s="114"/>
      <c r="D29" s="114"/>
      <c r="E29" s="114"/>
      <c r="F29" s="111" t="s">
        <v>143</v>
      </c>
      <c r="G29" s="112"/>
      <c r="H29" s="113"/>
      <c r="I29" s="28">
        <v>0.1</v>
      </c>
    </row>
    <row r="30" spans="2:9" ht="13.5">
      <c r="B30" s="114"/>
      <c r="C30" s="114"/>
      <c r="D30" s="114"/>
      <c r="E30" s="114"/>
      <c r="F30" s="111" t="s">
        <v>144</v>
      </c>
      <c r="G30" s="112"/>
      <c r="H30" s="113"/>
      <c r="I30" s="28">
        <v>0.1</v>
      </c>
    </row>
    <row r="31" spans="2:9" ht="13.5">
      <c r="B31" s="114"/>
      <c r="C31" s="114"/>
      <c r="D31" s="114"/>
      <c r="E31" s="114"/>
      <c r="F31" s="111" t="s">
        <v>145</v>
      </c>
      <c r="G31" s="112"/>
      <c r="H31" s="113"/>
      <c r="I31" s="28">
        <v>0.1</v>
      </c>
    </row>
    <row r="32" spans="2:9" ht="13.5">
      <c r="B32" s="122" t="s">
        <v>135</v>
      </c>
      <c r="C32" s="122"/>
      <c r="D32" s="122" t="s">
        <v>146</v>
      </c>
      <c r="E32" s="122"/>
      <c r="F32" s="123" t="s">
        <v>103</v>
      </c>
      <c r="G32" s="124"/>
      <c r="H32" s="125"/>
      <c r="I32" s="29"/>
    </row>
    <row r="33" spans="2:9" ht="13.5">
      <c r="B33" s="122"/>
      <c r="C33" s="122"/>
      <c r="D33" s="122"/>
      <c r="E33" s="122"/>
      <c r="F33" s="123" t="s">
        <v>147</v>
      </c>
      <c r="G33" s="124"/>
      <c r="H33" s="125"/>
      <c r="I33" s="29"/>
    </row>
    <row r="34" spans="2:9" ht="13.5">
      <c r="B34" s="122"/>
      <c r="C34" s="122"/>
      <c r="D34" s="122"/>
      <c r="E34" s="122"/>
      <c r="F34" s="123" t="s">
        <v>148</v>
      </c>
      <c r="G34" s="124"/>
      <c r="H34" s="125"/>
      <c r="I34" s="29"/>
    </row>
    <row r="38" spans="1:9" ht="13.5">
      <c r="A38" t="s">
        <v>149</v>
      </c>
      <c r="F38" s="19">
        <v>3</v>
      </c>
      <c r="G38" s="20" t="str">
        <f>VLOOKUP($F$38,$B$41:$E$56,2)</f>
        <v>耕地</v>
      </c>
      <c r="H38" s="20" t="str">
        <f>VLOOKUP($F$38,$B$41:$E$56,3)</f>
        <v>平地</v>
      </c>
      <c r="I38" s="21">
        <f>VLOOKUP($F$38,$B$41:$E$56,4)</f>
        <v>0</v>
      </c>
    </row>
    <row r="39" spans="6:8" ht="13.5">
      <c r="F39" s="30"/>
      <c r="G39" s="20"/>
      <c r="H39" s="20"/>
    </row>
    <row r="40" spans="1:6" ht="13.5">
      <c r="A40" s="1"/>
      <c r="B40" s="31" t="s">
        <v>112</v>
      </c>
      <c r="C40" s="32" t="s">
        <v>113</v>
      </c>
      <c r="D40" s="32" t="s">
        <v>150</v>
      </c>
      <c r="E40" s="32" t="s">
        <v>114</v>
      </c>
      <c r="F40" s="33" t="s">
        <v>101</v>
      </c>
    </row>
    <row r="41" spans="1:6" ht="13.5">
      <c r="A41" s="1"/>
      <c r="B41" s="32">
        <v>1</v>
      </c>
      <c r="C41" s="34" t="s">
        <v>118</v>
      </c>
      <c r="D41" s="34" t="s">
        <v>151</v>
      </c>
      <c r="E41" s="32">
        <v>0</v>
      </c>
      <c r="F41" s="33" t="s">
        <v>152</v>
      </c>
    </row>
    <row r="42" spans="1:6" ht="13.5">
      <c r="A42" s="1"/>
      <c r="B42" s="32">
        <v>2</v>
      </c>
      <c r="C42" s="34" t="s">
        <v>118</v>
      </c>
      <c r="D42" s="34" t="s">
        <v>153</v>
      </c>
      <c r="E42" s="32">
        <v>0</v>
      </c>
      <c r="F42" s="1"/>
    </row>
    <row r="43" spans="1:6" ht="13.5">
      <c r="A43" s="1"/>
      <c r="B43" s="32">
        <v>3</v>
      </c>
      <c r="C43" s="34" t="s">
        <v>154</v>
      </c>
      <c r="D43" s="34" t="s">
        <v>151</v>
      </c>
      <c r="E43" s="32">
        <v>0</v>
      </c>
      <c r="F43" s="1"/>
    </row>
    <row r="44" spans="1:6" ht="13.5">
      <c r="A44" s="1"/>
      <c r="B44" s="32">
        <v>4</v>
      </c>
      <c r="C44" s="34" t="s">
        <v>154</v>
      </c>
      <c r="D44" s="34" t="s">
        <v>153</v>
      </c>
      <c r="E44" s="32">
        <v>-0.1</v>
      </c>
      <c r="F44" s="1"/>
    </row>
    <row r="45" spans="1:6" ht="13.5">
      <c r="A45" s="1"/>
      <c r="B45" s="32">
        <v>5</v>
      </c>
      <c r="C45" s="34" t="s">
        <v>154</v>
      </c>
      <c r="D45" s="34" t="s">
        <v>155</v>
      </c>
      <c r="E45" s="32">
        <v>0.1</v>
      </c>
      <c r="F45" s="1"/>
    </row>
    <row r="46" spans="1:6" ht="13.5">
      <c r="A46" s="1"/>
      <c r="B46" s="32">
        <v>6</v>
      </c>
      <c r="C46" s="34" t="s">
        <v>156</v>
      </c>
      <c r="D46" s="34" t="s">
        <v>151</v>
      </c>
      <c r="E46" s="32">
        <v>0</v>
      </c>
      <c r="F46" s="1"/>
    </row>
    <row r="47" spans="1:6" ht="13.5">
      <c r="A47" s="1"/>
      <c r="B47" s="32">
        <v>7</v>
      </c>
      <c r="C47" s="34" t="s">
        <v>156</v>
      </c>
      <c r="D47" s="34" t="s">
        <v>153</v>
      </c>
      <c r="E47" s="32">
        <v>-0.1</v>
      </c>
      <c r="F47" s="1"/>
    </row>
    <row r="48" spans="1:6" ht="13.5">
      <c r="A48" s="1"/>
      <c r="B48" s="32">
        <v>8</v>
      </c>
      <c r="C48" s="34" t="s">
        <v>156</v>
      </c>
      <c r="D48" s="34" t="s">
        <v>155</v>
      </c>
      <c r="E48" s="32">
        <v>0</v>
      </c>
      <c r="F48" s="1"/>
    </row>
    <row r="49" spans="1:6" ht="13.5">
      <c r="A49" s="1"/>
      <c r="B49" s="32">
        <v>9</v>
      </c>
      <c r="C49" s="34" t="s">
        <v>156</v>
      </c>
      <c r="D49" s="34" t="s">
        <v>157</v>
      </c>
      <c r="E49" s="32">
        <v>0.1</v>
      </c>
      <c r="F49" s="1"/>
    </row>
    <row r="50" spans="1:6" ht="13.5">
      <c r="A50" s="1"/>
      <c r="B50" s="32">
        <v>10</v>
      </c>
      <c r="C50" s="34" t="s">
        <v>158</v>
      </c>
      <c r="D50" s="34" t="s">
        <v>151</v>
      </c>
      <c r="E50" s="32">
        <v>0.1</v>
      </c>
      <c r="F50" s="1"/>
    </row>
    <row r="51" spans="1:6" ht="13.5">
      <c r="A51" s="1"/>
      <c r="B51" s="32">
        <v>11</v>
      </c>
      <c r="C51" s="34" t="s">
        <v>158</v>
      </c>
      <c r="D51" s="34" t="s">
        <v>153</v>
      </c>
      <c r="E51" s="32">
        <v>0</v>
      </c>
      <c r="F51" s="1"/>
    </row>
    <row r="52" spans="1:6" ht="13.5">
      <c r="A52" s="1"/>
      <c r="B52" s="32">
        <v>12</v>
      </c>
      <c r="C52" s="34" t="s">
        <v>158</v>
      </c>
      <c r="D52" s="34" t="s">
        <v>155</v>
      </c>
      <c r="E52" s="32">
        <v>0.2</v>
      </c>
      <c r="F52" s="1"/>
    </row>
    <row r="53" spans="1:6" ht="13.5">
      <c r="A53" s="1"/>
      <c r="B53" s="32">
        <v>13</v>
      </c>
      <c r="C53" s="34" t="s">
        <v>158</v>
      </c>
      <c r="D53" s="34" t="s">
        <v>157</v>
      </c>
      <c r="E53" s="32">
        <v>0.3</v>
      </c>
      <c r="F53" s="1"/>
    </row>
    <row r="54" spans="1:6" ht="13.5">
      <c r="A54" s="1"/>
      <c r="B54" s="32">
        <v>14</v>
      </c>
      <c r="C54" s="34"/>
      <c r="D54" s="34"/>
      <c r="E54" s="32"/>
      <c r="F54" s="1"/>
    </row>
    <row r="55" spans="1:6" ht="13.5">
      <c r="A55" s="1"/>
      <c r="B55" s="32">
        <v>15</v>
      </c>
      <c r="C55" s="34"/>
      <c r="D55" s="34"/>
      <c r="E55" s="32"/>
      <c r="F55" s="1"/>
    </row>
    <row r="56" spans="1:6" ht="13.5">
      <c r="A56" s="1"/>
      <c r="B56" s="32">
        <v>16</v>
      </c>
      <c r="C56" s="34"/>
      <c r="D56" s="34"/>
      <c r="E56" s="32"/>
      <c r="F56" s="1"/>
    </row>
    <row r="57" spans="1:6" ht="13.5">
      <c r="A57" s="1"/>
      <c r="B57" s="35"/>
      <c r="C57" s="1"/>
      <c r="D57" s="1"/>
      <c r="E57" s="1"/>
      <c r="F57" s="1"/>
    </row>
    <row r="58" spans="1:10" ht="13.5">
      <c r="A58" t="s">
        <v>159</v>
      </c>
      <c r="F58" s="19">
        <v>3</v>
      </c>
      <c r="G58" s="20" t="str">
        <f>VLOOKUP($F$58,$B$61:$F$86,2)</f>
        <v>道路上</v>
      </c>
      <c r="H58" s="20" t="str">
        <f>VLOOKUP($F$58,$B$61:$F$86,3)</f>
        <v>都市近郊</v>
      </c>
      <c r="I58" s="20" t="str">
        <f>VLOOKUP($F$58,$B$61:$F$86,4)</f>
        <v>低山地</v>
      </c>
      <c r="J58" s="21">
        <f>VLOOKUP($F$58,$B$61:$F$86,5)</f>
        <v>0.1</v>
      </c>
    </row>
    <row r="60" spans="2:10" ht="13.5">
      <c r="B60" s="22" t="s">
        <v>112</v>
      </c>
      <c r="C60" s="36" t="s">
        <v>160</v>
      </c>
      <c r="D60" s="23" t="s">
        <v>113</v>
      </c>
      <c r="E60" s="23" t="s">
        <v>150</v>
      </c>
      <c r="F60" s="23" t="s">
        <v>114</v>
      </c>
      <c r="G60" s="24" t="s">
        <v>101</v>
      </c>
      <c r="I60"/>
      <c r="J60" s="18"/>
    </row>
    <row r="61" spans="1:10" ht="13.5">
      <c r="A61" s="1"/>
      <c r="B61" s="32">
        <v>1</v>
      </c>
      <c r="C61" s="32" t="s">
        <v>161</v>
      </c>
      <c r="D61" s="34" t="s">
        <v>118</v>
      </c>
      <c r="E61" s="34" t="s">
        <v>151</v>
      </c>
      <c r="F61" s="32">
        <v>-0.1</v>
      </c>
      <c r="G61" s="33" t="s">
        <v>162</v>
      </c>
      <c r="H61" s="1"/>
      <c r="I61"/>
      <c r="J61" s="18"/>
    </row>
    <row r="62" spans="1:10" ht="13.5">
      <c r="A62" s="1"/>
      <c r="B62" s="32">
        <v>2</v>
      </c>
      <c r="C62" s="32" t="s">
        <v>161</v>
      </c>
      <c r="D62" s="34" t="s">
        <v>118</v>
      </c>
      <c r="E62" s="34" t="s">
        <v>153</v>
      </c>
      <c r="F62" s="32">
        <v>0</v>
      </c>
      <c r="G62" s="1"/>
      <c r="H62" s="1"/>
      <c r="I62"/>
      <c r="J62" s="18"/>
    </row>
    <row r="63" spans="1:10" ht="13.5">
      <c r="A63" s="1"/>
      <c r="B63" s="32">
        <v>3</v>
      </c>
      <c r="C63" s="32" t="s">
        <v>161</v>
      </c>
      <c r="D63" s="34" t="s">
        <v>118</v>
      </c>
      <c r="E63" s="34" t="s">
        <v>155</v>
      </c>
      <c r="F63" s="32">
        <v>0.1</v>
      </c>
      <c r="G63" s="1"/>
      <c r="H63" s="1"/>
      <c r="I63"/>
      <c r="J63" s="18"/>
    </row>
    <row r="64" spans="1:10" ht="13.5">
      <c r="A64" s="1"/>
      <c r="B64" s="32">
        <v>4</v>
      </c>
      <c r="C64" s="32" t="s">
        <v>161</v>
      </c>
      <c r="D64" s="34" t="s">
        <v>154</v>
      </c>
      <c r="E64" s="34" t="s">
        <v>151</v>
      </c>
      <c r="F64" s="32">
        <v>-0.1</v>
      </c>
      <c r="G64" s="1"/>
      <c r="H64" s="1"/>
      <c r="I64"/>
      <c r="J64" s="18"/>
    </row>
    <row r="65" spans="1:10" ht="13.5">
      <c r="A65" s="1"/>
      <c r="B65" s="32">
        <v>5</v>
      </c>
      <c r="C65" s="32" t="s">
        <v>161</v>
      </c>
      <c r="D65" s="34" t="s">
        <v>154</v>
      </c>
      <c r="E65" s="34" t="s">
        <v>153</v>
      </c>
      <c r="F65" s="32">
        <v>0</v>
      </c>
      <c r="G65" s="1"/>
      <c r="H65" s="1"/>
      <c r="I65"/>
      <c r="J65" s="18"/>
    </row>
    <row r="66" spans="1:10" ht="13.5">
      <c r="A66" s="1"/>
      <c r="B66" s="32">
        <v>6</v>
      </c>
      <c r="C66" s="32" t="s">
        <v>161</v>
      </c>
      <c r="D66" s="34" t="s">
        <v>154</v>
      </c>
      <c r="E66" s="34" t="s">
        <v>155</v>
      </c>
      <c r="F66" s="32">
        <v>0.1</v>
      </c>
      <c r="G66" s="1"/>
      <c r="H66" s="1"/>
      <c r="I66"/>
      <c r="J66" s="18"/>
    </row>
    <row r="67" spans="1:10" ht="13.5">
      <c r="A67" s="1"/>
      <c r="B67" s="32">
        <v>7</v>
      </c>
      <c r="C67" s="32" t="s">
        <v>161</v>
      </c>
      <c r="D67" s="34" t="s">
        <v>156</v>
      </c>
      <c r="E67" s="34" t="s">
        <v>151</v>
      </c>
      <c r="F67" s="32">
        <v>0.3</v>
      </c>
      <c r="G67" s="1"/>
      <c r="H67" s="1"/>
      <c r="I67"/>
      <c r="J67" s="18"/>
    </row>
    <row r="68" spans="1:10" ht="13.5">
      <c r="A68" s="1"/>
      <c r="B68" s="32">
        <v>8</v>
      </c>
      <c r="C68" s="32" t="s">
        <v>161</v>
      </c>
      <c r="D68" s="34" t="s">
        <v>156</v>
      </c>
      <c r="E68" s="34" t="s">
        <v>153</v>
      </c>
      <c r="F68" s="32">
        <v>0.4</v>
      </c>
      <c r="G68" s="1"/>
      <c r="H68" s="1"/>
      <c r="I68"/>
      <c r="J68" s="18"/>
    </row>
    <row r="69" spans="1:10" ht="13.5">
      <c r="A69" s="1"/>
      <c r="B69" s="32">
        <v>9</v>
      </c>
      <c r="C69" s="32" t="s">
        <v>161</v>
      </c>
      <c r="D69" s="34" t="s">
        <v>156</v>
      </c>
      <c r="E69" s="34" t="s">
        <v>155</v>
      </c>
      <c r="F69" s="32">
        <v>0.5</v>
      </c>
      <c r="G69" s="1"/>
      <c r="H69" s="1"/>
      <c r="I69"/>
      <c r="J69" s="18"/>
    </row>
    <row r="70" spans="1:10" ht="13.5">
      <c r="A70" s="1"/>
      <c r="B70" s="32">
        <v>10</v>
      </c>
      <c r="C70" s="32" t="s">
        <v>161</v>
      </c>
      <c r="D70" s="34" t="s">
        <v>158</v>
      </c>
      <c r="E70" s="34" t="s">
        <v>155</v>
      </c>
      <c r="F70" s="32">
        <v>0.6</v>
      </c>
      <c r="G70" s="1"/>
      <c r="H70" s="1"/>
      <c r="I70"/>
      <c r="J70" s="18"/>
    </row>
    <row r="71" spans="1:10" ht="13.5">
      <c r="A71" s="1"/>
      <c r="B71" s="32">
        <v>11</v>
      </c>
      <c r="C71" s="32" t="s">
        <v>161</v>
      </c>
      <c r="D71" s="34" t="s">
        <v>158</v>
      </c>
      <c r="E71" s="34" t="s">
        <v>157</v>
      </c>
      <c r="F71" s="32">
        <v>0.7</v>
      </c>
      <c r="G71" s="1"/>
      <c r="H71" s="1"/>
      <c r="I71"/>
      <c r="J71" s="18"/>
    </row>
    <row r="72" spans="1:10" ht="13.5">
      <c r="A72" s="1"/>
      <c r="B72" s="32">
        <v>12</v>
      </c>
      <c r="C72" s="32"/>
      <c r="D72" s="34"/>
      <c r="E72" s="34"/>
      <c r="F72" s="32"/>
      <c r="G72" s="1"/>
      <c r="H72" s="1"/>
      <c r="I72"/>
      <c r="J72" s="18"/>
    </row>
    <row r="73" spans="1:10" ht="13.5">
      <c r="A73" s="1"/>
      <c r="B73" s="32">
        <v>13</v>
      </c>
      <c r="C73" s="32" t="s">
        <v>163</v>
      </c>
      <c r="D73" s="34" t="s">
        <v>118</v>
      </c>
      <c r="E73" s="34" t="s">
        <v>151</v>
      </c>
      <c r="F73" s="32">
        <v>0.2</v>
      </c>
      <c r="G73" s="1"/>
      <c r="H73" s="1"/>
      <c r="I73"/>
      <c r="J73" s="18"/>
    </row>
    <row r="74" spans="1:10" ht="13.5">
      <c r="A74" s="1"/>
      <c r="B74" s="32">
        <v>14</v>
      </c>
      <c r="C74" s="32" t="s">
        <v>163</v>
      </c>
      <c r="D74" s="34"/>
      <c r="E74" s="34"/>
      <c r="F74" s="32"/>
      <c r="G74" s="1"/>
      <c r="H74" s="1"/>
      <c r="I74"/>
      <c r="J74" s="18"/>
    </row>
    <row r="75" spans="1:10" ht="13.5">
      <c r="A75" s="1"/>
      <c r="B75" s="32">
        <v>15</v>
      </c>
      <c r="C75" s="32" t="s">
        <v>163</v>
      </c>
      <c r="D75" s="34" t="s">
        <v>154</v>
      </c>
      <c r="E75" s="34" t="s">
        <v>151</v>
      </c>
      <c r="F75" s="32">
        <v>0.1</v>
      </c>
      <c r="G75" s="1"/>
      <c r="H75" s="1"/>
      <c r="I75"/>
      <c r="J75" s="18"/>
    </row>
    <row r="76" spans="1:10" ht="13.5">
      <c r="A76" s="1"/>
      <c r="B76" s="32">
        <v>16</v>
      </c>
      <c r="C76" s="32" t="s">
        <v>163</v>
      </c>
      <c r="D76" s="34" t="s">
        <v>154</v>
      </c>
      <c r="E76" s="34" t="s">
        <v>153</v>
      </c>
      <c r="F76" s="32">
        <v>0.2</v>
      </c>
      <c r="G76" s="1"/>
      <c r="H76" s="1"/>
      <c r="I76"/>
      <c r="J76" s="18"/>
    </row>
    <row r="77" spans="1:10" ht="13.5">
      <c r="A77" s="1"/>
      <c r="B77" s="32">
        <v>17</v>
      </c>
      <c r="C77" s="32" t="s">
        <v>163</v>
      </c>
      <c r="D77" s="34"/>
      <c r="E77" s="34"/>
      <c r="F77" s="32"/>
      <c r="G77" s="1"/>
      <c r="H77" s="1"/>
      <c r="I77"/>
      <c r="J77" s="18"/>
    </row>
    <row r="78" spans="1:10" ht="13.5">
      <c r="A78" s="1"/>
      <c r="B78" s="32">
        <v>18</v>
      </c>
      <c r="C78" s="32" t="s">
        <v>163</v>
      </c>
      <c r="D78" s="34" t="s">
        <v>156</v>
      </c>
      <c r="E78" s="34" t="s">
        <v>153</v>
      </c>
      <c r="F78" s="32">
        <v>0.6</v>
      </c>
      <c r="G78" s="1"/>
      <c r="H78" s="1"/>
      <c r="I78"/>
      <c r="J78" s="18"/>
    </row>
    <row r="79" spans="1:10" ht="13.5">
      <c r="A79" s="1"/>
      <c r="B79" s="32">
        <v>19</v>
      </c>
      <c r="C79" s="32" t="s">
        <v>163</v>
      </c>
      <c r="D79" s="34" t="s">
        <v>156</v>
      </c>
      <c r="E79" s="34" t="s">
        <v>155</v>
      </c>
      <c r="F79" s="32">
        <v>0.7</v>
      </c>
      <c r="G79" s="1"/>
      <c r="H79" s="1"/>
      <c r="I79"/>
      <c r="J79" s="18"/>
    </row>
    <row r="80" spans="1:10" ht="13.5">
      <c r="A80" s="1"/>
      <c r="B80" s="32">
        <v>20</v>
      </c>
      <c r="C80" s="32" t="s">
        <v>163</v>
      </c>
      <c r="D80" s="34"/>
      <c r="E80" s="34"/>
      <c r="F80" s="32"/>
      <c r="G80" s="1"/>
      <c r="H80" s="1"/>
      <c r="I80"/>
      <c r="J80" s="18"/>
    </row>
    <row r="81" spans="1:10" ht="13.5">
      <c r="A81" s="1"/>
      <c r="B81" s="32">
        <v>21</v>
      </c>
      <c r="C81" s="32" t="s">
        <v>163</v>
      </c>
      <c r="D81" s="34"/>
      <c r="E81" s="34"/>
      <c r="F81" s="32"/>
      <c r="G81" s="1"/>
      <c r="H81" s="1"/>
      <c r="I81"/>
      <c r="J81" s="18"/>
    </row>
    <row r="82" spans="1:10" ht="13.5">
      <c r="A82" s="1"/>
      <c r="B82" s="32">
        <v>22</v>
      </c>
      <c r="C82" s="32" t="s">
        <v>163</v>
      </c>
      <c r="D82" s="34"/>
      <c r="E82" s="34"/>
      <c r="F82" s="32"/>
      <c r="G82" s="1"/>
      <c r="H82" s="1"/>
      <c r="I82"/>
      <c r="J82" s="18"/>
    </row>
    <row r="83" spans="1:10" ht="13.5">
      <c r="A83" s="1"/>
      <c r="B83" s="32">
        <v>23</v>
      </c>
      <c r="C83" s="32" t="s">
        <v>163</v>
      </c>
      <c r="D83" s="34" t="s">
        <v>158</v>
      </c>
      <c r="E83" s="34" t="s">
        <v>155</v>
      </c>
      <c r="F83" s="32">
        <v>0.8</v>
      </c>
      <c r="G83" s="1"/>
      <c r="H83" s="1"/>
      <c r="I83"/>
      <c r="J83" s="18"/>
    </row>
    <row r="84" spans="1:10" ht="13.5">
      <c r="A84" s="1"/>
      <c r="B84" s="32">
        <v>24</v>
      </c>
      <c r="C84" s="32" t="s">
        <v>163</v>
      </c>
      <c r="D84" s="34" t="s">
        <v>158</v>
      </c>
      <c r="E84" s="34" t="s">
        <v>157</v>
      </c>
      <c r="F84" s="32">
        <v>0.9</v>
      </c>
      <c r="G84" s="1"/>
      <c r="H84" s="1"/>
      <c r="I84"/>
      <c r="J84" s="18"/>
    </row>
    <row r="85" spans="1:10" ht="13.5">
      <c r="A85" s="1"/>
      <c r="B85" s="32">
        <v>25</v>
      </c>
      <c r="C85" s="32"/>
      <c r="D85" s="34"/>
      <c r="E85" s="34"/>
      <c r="F85" s="32"/>
      <c r="G85" s="1"/>
      <c r="H85" s="1"/>
      <c r="I85"/>
      <c r="J85" s="18"/>
    </row>
    <row r="86" spans="1:10" ht="13.5">
      <c r="A86" s="1"/>
      <c r="B86" s="32">
        <v>26</v>
      </c>
      <c r="C86" s="32"/>
      <c r="D86" s="34"/>
      <c r="E86" s="34"/>
      <c r="F86" s="32"/>
      <c r="G86" s="1"/>
      <c r="H86" s="1"/>
      <c r="I86"/>
      <c r="J86" s="18"/>
    </row>
    <row r="87" spans="1:8" ht="13.5">
      <c r="A87" s="1"/>
      <c r="B87" s="35"/>
      <c r="C87" s="1"/>
      <c r="D87" s="1"/>
      <c r="E87" s="1"/>
      <c r="F87" s="1"/>
      <c r="G87" s="1"/>
      <c r="H87" s="1"/>
    </row>
    <row r="89" spans="1:10" ht="13.5">
      <c r="A89" t="s">
        <v>164</v>
      </c>
      <c r="F89" s="19">
        <v>25</v>
      </c>
      <c r="G89" s="20" t="str">
        <f>VLOOKUP($F$89,$B$103:$F$123,2)</f>
        <v>耕地</v>
      </c>
      <c r="H89" s="20" t="str">
        <f>VLOOKUP($F$89,$B$103:$F$123,3)</f>
        <v>平地</v>
      </c>
      <c r="I89" s="20" t="str">
        <f>VLOOKUP($F$89,$B$103:$F$123,4)</f>
        <v>１／５００</v>
      </c>
      <c r="J89" s="21">
        <f>VLOOKUP($F$89,$B$103:$F$123,5)</f>
        <v>0</v>
      </c>
    </row>
    <row r="91" spans="2:7" ht="13.5">
      <c r="B91" s="22" t="s">
        <v>112</v>
      </c>
      <c r="C91" s="23" t="s">
        <v>113</v>
      </c>
      <c r="D91" s="23" t="s">
        <v>150</v>
      </c>
      <c r="E91" s="23" t="s">
        <v>165</v>
      </c>
      <c r="F91" s="23" t="s">
        <v>114</v>
      </c>
      <c r="G91" s="24" t="s">
        <v>101</v>
      </c>
    </row>
    <row r="92" spans="2:7" ht="13.5">
      <c r="B92" s="23">
        <v>1</v>
      </c>
      <c r="C92" s="27" t="s">
        <v>118</v>
      </c>
      <c r="D92" s="27" t="s">
        <v>151</v>
      </c>
      <c r="E92" s="23" t="s">
        <v>166</v>
      </c>
      <c r="F92" s="32">
        <v>1.3</v>
      </c>
      <c r="G92" s="24" t="s">
        <v>167</v>
      </c>
    </row>
    <row r="93" spans="2:6" ht="13.5">
      <c r="B93" s="23">
        <v>2</v>
      </c>
      <c r="C93" s="27" t="s">
        <v>118</v>
      </c>
      <c r="D93" s="27" t="s">
        <v>153</v>
      </c>
      <c r="E93" s="23" t="s">
        <v>168</v>
      </c>
      <c r="F93" s="32">
        <v>2.2</v>
      </c>
    </row>
    <row r="94" spans="2:6" ht="13.5">
      <c r="B94" s="23">
        <v>3</v>
      </c>
      <c r="C94" s="27" t="s">
        <v>154</v>
      </c>
      <c r="D94" s="27" t="s">
        <v>151</v>
      </c>
      <c r="E94" s="23" t="s">
        <v>166</v>
      </c>
      <c r="F94" s="32">
        <v>0.5</v>
      </c>
    </row>
    <row r="95" spans="2:6" ht="13.5">
      <c r="B95" s="23">
        <v>4</v>
      </c>
      <c r="C95" s="27" t="s">
        <v>154</v>
      </c>
      <c r="D95" s="27" t="s">
        <v>153</v>
      </c>
      <c r="E95" s="23" t="s">
        <v>168</v>
      </c>
      <c r="F95" s="32">
        <v>0.9</v>
      </c>
    </row>
    <row r="96" spans="2:6" ht="13.5">
      <c r="B96" s="23">
        <v>5</v>
      </c>
      <c r="C96" s="27" t="s">
        <v>156</v>
      </c>
      <c r="D96" s="27" t="s">
        <v>153</v>
      </c>
      <c r="E96" s="23" t="s">
        <v>168</v>
      </c>
      <c r="F96" s="32">
        <v>1.4</v>
      </c>
    </row>
    <row r="97" spans="2:6" ht="13.5">
      <c r="B97" s="23">
        <v>6</v>
      </c>
      <c r="C97" s="27" t="s">
        <v>156</v>
      </c>
      <c r="D97" s="27" t="s">
        <v>155</v>
      </c>
      <c r="E97" s="23" t="s">
        <v>104</v>
      </c>
      <c r="F97" s="32">
        <v>3.6</v>
      </c>
    </row>
    <row r="98" spans="2:6" ht="13.5">
      <c r="B98" s="23">
        <v>7</v>
      </c>
      <c r="C98" s="27" t="s">
        <v>156</v>
      </c>
      <c r="D98" s="27" t="s">
        <v>157</v>
      </c>
      <c r="E98" s="23" t="s">
        <v>104</v>
      </c>
      <c r="F98" s="32">
        <v>4.3</v>
      </c>
    </row>
    <row r="99" spans="2:6" ht="13.5">
      <c r="B99" s="23">
        <v>8</v>
      </c>
      <c r="C99" s="27" t="s">
        <v>158</v>
      </c>
      <c r="D99" s="27" t="s">
        <v>153</v>
      </c>
      <c r="E99" s="23" t="s">
        <v>168</v>
      </c>
      <c r="F99" s="32">
        <v>1.8</v>
      </c>
    </row>
    <row r="100" spans="2:6" ht="13.5">
      <c r="B100" s="23">
        <v>9</v>
      </c>
      <c r="C100" s="27" t="s">
        <v>158</v>
      </c>
      <c r="D100" s="27" t="s">
        <v>155</v>
      </c>
      <c r="E100" s="23" t="s">
        <v>104</v>
      </c>
      <c r="F100" s="32">
        <v>5.3</v>
      </c>
    </row>
    <row r="101" spans="2:6" ht="13.5">
      <c r="B101" s="23">
        <v>10</v>
      </c>
      <c r="C101" s="27" t="s">
        <v>158</v>
      </c>
      <c r="D101" s="27" t="s">
        <v>157</v>
      </c>
      <c r="E101" s="23" t="s">
        <v>104</v>
      </c>
      <c r="F101" s="32">
        <v>6</v>
      </c>
    </row>
    <row r="102" spans="2:6" ht="13.5">
      <c r="B102" s="23">
        <v>11</v>
      </c>
      <c r="C102" s="27"/>
      <c r="D102" s="27"/>
      <c r="E102" s="23"/>
      <c r="F102" s="32"/>
    </row>
    <row r="103" spans="2:7" ht="13.5">
      <c r="B103" s="23">
        <v>12</v>
      </c>
      <c r="C103" s="27" t="s">
        <v>118</v>
      </c>
      <c r="D103" s="27" t="s">
        <v>151</v>
      </c>
      <c r="E103" s="23" t="s">
        <v>169</v>
      </c>
      <c r="F103" s="32">
        <v>1.1</v>
      </c>
      <c r="G103" s="24"/>
    </row>
    <row r="104" spans="2:6" ht="13.5">
      <c r="B104" s="23">
        <v>13</v>
      </c>
      <c r="C104" s="27" t="s">
        <v>118</v>
      </c>
      <c r="D104" s="27" t="s">
        <v>153</v>
      </c>
      <c r="E104" s="23" t="s">
        <v>170</v>
      </c>
      <c r="F104" s="32">
        <v>2</v>
      </c>
    </row>
    <row r="105" spans="2:6" ht="13.5">
      <c r="B105" s="23">
        <v>14</v>
      </c>
      <c r="C105" s="27" t="s">
        <v>154</v>
      </c>
      <c r="D105" s="27" t="s">
        <v>151</v>
      </c>
      <c r="E105" s="23" t="s">
        <v>169</v>
      </c>
      <c r="F105" s="32">
        <v>0.4</v>
      </c>
    </row>
    <row r="106" spans="2:6" ht="13.5">
      <c r="B106" s="23">
        <v>15</v>
      </c>
      <c r="C106" s="27" t="s">
        <v>154</v>
      </c>
      <c r="D106" s="27" t="s">
        <v>153</v>
      </c>
      <c r="E106" s="23" t="s">
        <v>170</v>
      </c>
      <c r="F106" s="32">
        <v>0.8</v>
      </c>
    </row>
    <row r="107" spans="2:6" ht="13.5">
      <c r="B107" s="23">
        <v>16</v>
      </c>
      <c r="C107" s="27" t="s">
        <v>156</v>
      </c>
      <c r="D107" s="27" t="s">
        <v>153</v>
      </c>
      <c r="E107" s="23" t="s">
        <v>170</v>
      </c>
      <c r="F107" s="32">
        <v>1.2</v>
      </c>
    </row>
    <row r="108" spans="2:6" ht="13.5">
      <c r="B108" s="23">
        <v>17</v>
      </c>
      <c r="C108" s="27" t="s">
        <v>156</v>
      </c>
      <c r="D108" s="27" t="s">
        <v>155</v>
      </c>
      <c r="E108" s="23" t="s">
        <v>105</v>
      </c>
      <c r="F108" s="32">
        <v>3.2</v>
      </c>
    </row>
    <row r="109" spans="2:6" ht="13.5">
      <c r="B109" s="23">
        <v>18</v>
      </c>
      <c r="C109" s="27" t="s">
        <v>156</v>
      </c>
      <c r="D109" s="27" t="s">
        <v>157</v>
      </c>
      <c r="E109" s="23" t="s">
        <v>105</v>
      </c>
      <c r="F109" s="32">
        <v>4</v>
      </c>
    </row>
    <row r="110" spans="2:6" ht="13.5">
      <c r="B110" s="23">
        <v>19</v>
      </c>
      <c r="C110" s="27" t="s">
        <v>158</v>
      </c>
      <c r="D110" s="27" t="s">
        <v>153</v>
      </c>
      <c r="E110" s="23" t="s">
        <v>170</v>
      </c>
      <c r="F110" s="32">
        <v>1.6</v>
      </c>
    </row>
    <row r="111" spans="2:6" ht="13.5">
      <c r="B111" s="23">
        <v>20</v>
      </c>
      <c r="C111" s="27" t="s">
        <v>158</v>
      </c>
      <c r="D111" s="27" t="s">
        <v>155</v>
      </c>
      <c r="E111" s="23" t="s">
        <v>105</v>
      </c>
      <c r="F111" s="32">
        <v>5</v>
      </c>
    </row>
    <row r="112" spans="2:6" ht="13.5">
      <c r="B112" s="23">
        <v>21</v>
      </c>
      <c r="C112" s="27" t="s">
        <v>158</v>
      </c>
      <c r="D112" s="27" t="s">
        <v>157</v>
      </c>
      <c r="E112" s="23" t="s">
        <v>105</v>
      </c>
      <c r="F112" s="32">
        <v>5.7</v>
      </c>
    </row>
    <row r="113" spans="2:6" ht="13.5">
      <c r="B113" s="23">
        <v>22</v>
      </c>
      <c r="C113" s="27"/>
      <c r="D113" s="27"/>
      <c r="E113" s="23"/>
      <c r="F113" s="32"/>
    </row>
    <row r="114" spans="2:6" ht="13.5">
      <c r="B114" s="23">
        <v>23</v>
      </c>
      <c r="C114" s="27" t="s">
        <v>118</v>
      </c>
      <c r="D114" s="27" t="s">
        <v>151</v>
      </c>
      <c r="E114" s="23" t="s">
        <v>171</v>
      </c>
      <c r="F114" s="32">
        <v>0.5</v>
      </c>
    </row>
    <row r="115" spans="2:6" ht="13.5">
      <c r="B115" s="23">
        <v>24</v>
      </c>
      <c r="C115" s="27" t="s">
        <v>118</v>
      </c>
      <c r="D115" s="27" t="s">
        <v>153</v>
      </c>
      <c r="E115" s="23" t="s">
        <v>172</v>
      </c>
      <c r="F115" s="32">
        <v>1.4</v>
      </c>
    </row>
    <row r="116" spans="2:6" ht="13.5">
      <c r="B116" s="23">
        <v>25</v>
      </c>
      <c r="C116" s="27" t="s">
        <v>154</v>
      </c>
      <c r="D116" s="27" t="s">
        <v>151</v>
      </c>
      <c r="E116" s="23" t="s">
        <v>171</v>
      </c>
      <c r="F116" s="32">
        <v>0</v>
      </c>
    </row>
    <row r="117" spans="2:6" ht="13.5">
      <c r="B117" s="23">
        <v>26</v>
      </c>
      <c r="C117" s="27" t="s">
        <v>154</v>
      </c>
      <c r="D117" s="27" t="s">
        <v>153</v>
      </c>
      <c r="E117" s="23" t="s">
        <v>172</v>
      </c>
      <c r="F117" s="32">
        <v>0.5</v>
      </c>
    </row>
    <row r="118" spans="2:6" ht="13.5">
      <c r="B118" s="23">
        <v>27</v>
      </c>
      <c r="C118" s="27" t="s">
        <v>156</v>
      </c>
      <c r="D118" s="27" t="s">
        <v>153</v>
      </c>
      <c r="E118" s="23" t="s">
        <v>172</v>
      </c>
      <c r="F118" s="32">
        <v>0.8</v>
      </c>
    </row>
    <row r="119" spans="2:6" ht="13.5">
      <c r="B119" s="23">
        <v>28</v>
      </c>
      <c r="C119" s="27" t="s">
        <v>156</v>
      </c>
      <c r="D119" s="27" t="s">
        <v>155</v>
      </c>
      <c r="E119" s="23" t="s">
        <v>106</v>
      </c>
      <c r="F119" s="32">
        <v>1.9</v>
      </c>
    </row>
    <row r="120" spans="2:6" ht="13.5">
      <c r="B120" s="23">
        <v>29</v>
      </c>
      <c r="C120" s="27" t="s">
        <v>156</v>
      </c>
      <c r="D120" s="27" t="s">
        <v>157</v>
      </c>
      <c r="E120" s="23" t="s">
        <v>106</v>
      </c>
      <c r="F120" s="32">
        <v>2.8</v>
      </c>
    </row>
    <row r="121" spans="2:6" ht="13.5">
      <c r="B121" s="23">
        <v>30</v>
      </c>
      <c r="C121" s="27" t="s">
        <v>158</v>
      </c>
      <c r="D121" s="27" t="s">
        <v>153</v>
      </c>
      <c r="E121" s="23" t="s">
        <v>172</v>
      </c>
      <c r="F121" s="32">
        <v>1.1</v>
      </c>
    </row>
    <row r="122" spans="2:6" ht="13.5">
      <c r="B122" s="23">
        <v>31</v>
      </c>
      <c r="C122" s="27" t="s">
        <v>158</v>
      </c>
      <c r="D122" s="27" t="s">
        <v>155</v>
      </c>
      <c r="E122" s="23" t="s">
        <v>106</v>
      </c>
      <c r="F122" s="32">
        <v>3.8</v>
      </c>
    </row>
    <row r="123" spans="2:6" ht="13.5">
      <c r="B123" s="23">
        <v>32</v>
      </c>
      <c r="C123" s="27" t="s">
        <v>158</v>
      </c>
      <c r="D123" s="27" t="s">
        <v>157</v>
      </c>
      <c r="E123" s="23" t="s">
        <v>106</v>
      </c>
      <c r="F123" s="32">
        <v>4.6</v>
      </c>
    </row>
    <row r="124" spans="2:5" ht="13.5">
      <c r="B124" s="30"/>
      <c r="C124" s="37"/>
      <c r="D124" s="37"/>
      <c r="E124" s="30"/>
    </row>
    <row r="125" spans="2:5" ht="13.5">
      <c r="B125" s="30"/>
      <c r="C125" s="37"/>
      <c r="D125" s="37"/>
      <c r="E125" s="30"/>
    </row>
    <row r="126" spans="1:10" ht="13.5">
      <c r="A126" t="s">
        <v>173</v>
      </c>
      <c r="F126" s="19">
        <v>3</v>
      </c>
      <c r="G126" s="20" t="str">
        <f>VLOOKUP($F$126,$B$129:$E$144,2)</f>
        <v>耕地</v>
      </c>
      <c r="H126" s="20" t="str">
        <f>VLOOKUP($F$126,$B$129:$E$144,3)</f>
        <v>平地</v>
      </c>
      <c r="I126" s="21">
        <f>VLOOKUP($F$126,$B$129:$E$144,4)</f>
        <v>0</v>
      </c>
      <c r="J126" s="20"/>
    </row>
    <row r="127" ht="13.5">
      <c r="B127" s="38" t="s">
        <v>174</v>
      </c>
    </row>
    <row r="128" spans="2:6" ht="13.5">
      <c r="B128" s="22" t="s">
        <v>112</v>
      </c>
      <c r="C128" s="23" t="s">
        <v>113</v>
      </c>
      <c r="D128" s="23" t="s">
        <v>150</v>
      </c>
      <c r="E128" s="23" t="s">
        <v>114</v>
      </c>
      <c r="F128" s="24" t="s">
        <v>101</v>
      </c>
    </row>
    <row r="129" spans="2:6" ht="13.5">
      <c r="B129" s="23">
        <v>1</v>
      </c>
      <c r="C129" s="27" t="s">
        <v>118</v>
      </c>
      <c r="D129" s="27" t="s">
        <v>151</v>
      </c>
      <c r="E129" s="23">
        <v>0.2</v>
      </c>
      <c r="F129" s="24" t="s">
        <v>175</v>
      </c>
    </row>
    <row r="130" spans="2:5" ht="13.5">
      <c r="B130" s="23">
        <v>2</v>
      </c>
      <c r="C130" s="27" t="s">
        <v>118</v>
      </c>
      <c r="D130" s="27" t="s">
        <v>153</v>
      </c>
      <c r="E130" s="23">
        <v>0.3</v>
      </c>
    </row>
    <row r="131" spans="2:5" ht="13.5">
      <c r="B131" s="23">
        <v>3</v>
      </c>
      <c r="C131" s="27" t="s">
        <v>154</v>
      </c>
      <c r="D131" s="27" t="s">
        <v>151</v>
      </c>
      <c r="E131" s="23">
        <v>0</v>
      </c>
    </row>
    <row r="132" spans="2:5" ht="13.5">
      <c r="B132" s="23">
        <v>4</v>
      </c>
      <c r="C132" s="27" t="s">
        <v>154</v>
      </c>
      <c r="D132" s="27" t="s">
        <v>153</v>
      </c>
      <c r="E132" s="23">
        <v>0.1</v>
      </c>
    </row>
    <row r="133" spans="2:5" ht="13.5">
      <c r="B133" s="23">
        <v>5</v>
      </c>
      <c r="C133" s="27" t="s">
        <v>154</v>
      </c>
      <c r="D133" s="27" t="s">
        <v>155</v>
      </c>
      <c r="E133" s="23">
        <v>0.2</v>
      </c>
    </row>
    <row r="134" spans="2:5" ht="13.5">
      <c r="B134" s="23">
        <v>6</v>
      </c>
      <c r="C134" s="27" t="s">
        <v>156</v>
      </c>
      <c r="D134" s="27" t="s">
        <v>151</v>
      </c>
      <c r="E134" s="23">
        <v>0.2</v>
      </c>
    </row>
    <row r="135" spans="2:5" ht="13.5">
      <c r="B135" s="23">
        <v>7</v>
      </c>
      <c r="C135" s="27" t="s">
        <v>156</v>
      </c>
      <c r="D135" s="27" t="s">
        <v>153</v>
      </c>
      <c r="E135" s="23">
        <v>0.3</v>
      </c>
    </row>
    <row r="136" spans="2:5" ht="13.5">
      <c r="B136" s="23">
        <v>8</v>
      </c>
      <c r="C136" s="27" t="s">
        <v>156</v>
      </c>
      <c r="D136" s="27" t="s">
        <v>155</v>
      </c>
      <c r="E136" s="23">
        <v>0.4</v>
      </c>
    </row>
    <row r="137" spans="2:5" ht="13.5">
      <c r="B137" s="23">
        <v>9</v>
      </c>
      <c r="C137" s="27" t="s">
        <v>156</v>
      </c>
      <c r="D137" s="27" t="s">
        <v>157</v>
      </c>
      <c r="E137" s="23">
        <v>0.5</v>
      </c>
    </row>
    <row r="138" spans="2:5" ht="13.5">
      <c r="B138" s="23">
        <v>10</v>
      </c>
      <c r="C138" s="27" t="s">
        <v>158</v>
      </c>
      <c r="D138" s="27" t="s">
        <v>151</v>
      </c>
      <c r="E138" s="23">
        <v>0.3</v>
      </c>
    </row>
    <row r="139" spans="2:5" ht="13.5">
      <c r="B139" s="23">
        <v>11</v>
      </c>
      <c r="C139" s="27" t="s">
        <v>158</v>
      </c>
      <c r="D139" s="27" t="s">
        <v>153</v>
      </c>
      <c r="E139" s="23">
        <v>0.4</v>
      </c>
    </row>
    <row r="140" spans="2:5" ht="13.5">
      <c r="B140" s="23">
        <v>12</v>
      </c>
      <c r="C140" s="27" t="s">
        <v>158</v>
      </c>
      <c r="D140" s="27" t="s">
        <v>155</v>
      </c>
      <c r="E140" s="23">
        <v>0.6</v>
      </c>
    </row>
    <row r="141" spans="2:5" ht="13.5">
      <c r="B141" s="23">
        <v>13</v>
      </c>
      <c r="C141" s="27" t="s">
        <v>158</v>
      </c>
      <c r="D141" s="27" t="s">
        <v>157</v>
      </c>
      <c r="E141" s="23">
        <v>0.7</v>
      </c>
    </row>
    <row r="142" spans="2:5" ht="13.5">
      <c r="B142" s="23">
        <v>14</v>
      </c>
      <c r="C142" s="27"/>
      <c r="D142" s="27"/>
      <c r="E142" s="23"/>
    </row>
    <row r="143" spans="2:5" ht="13.5">
      <c r="B143" s="23">
        <v>15</v>
      </c>
      <c r="C143" s="27"/>
      <c r="D143" s="27"/>
      <c r="E143" s="23"/>
    </row>
    <row r="144" spans="2:5" ht="13.5">
      <c r="B144" s="23">
        <v>16</v>
      </c>
      <c r="C144" s="27"/>
      <c r="D144" s="27"/>
      <c r="E144" s="23"/>
    </row>
    <row r="146" spans="2:8" ht="13.5">
      <c r="B146" s="39" t="s">
        <v>176</v>
      </c>
      <c r="F146" s="19">
        <v>2</v>
      </c>
      <c r="G146" s="20" t="str">
        <f>VLOOKUP($F$146,$B$148:$D$151,2)</f>
        <v>２０ｍ</v>
      </c>
      <c r="H146" s="21">
        <f>VLOOKUP($F$146,$B$148:$D$151,3)</f>
        <v>0</v>
      </c>
    </row>
    <row r="147" spans="2:5" ht="13.5">
      <c r="B147" s="22" t="s">
        <v>112</v>
      </c>
      <c r="C147" s="23" t="s">
        <v>177</v>
      </c>
      <c r="D147" s="23" t="s">
        <v>178</v>
      </c>
      <c r="E147" s="24" t="s">
        <v>101</v>
      </c>
    </row>
    <row r="148" spans="2:5" ht="13.5">
      <c r="B148" s="23">
        <v>1</v>
      </c>
      <c r="C148" s="27" t="s">
        <v>179</v>
      </c>
      <c r="D148" s="23">
        <v>0.3</v>
      </c>
      <c r="E148" s="24" t="s">
        <v>180</v>
      </c>
    </row>
    <row r="149" spans="2:4" ht="13.5">
      <c r="B149" s="23">
        <v>2</v>
      </c>
      <c r="C149" s="27" t="s">
        <v>181</v>
      </c>
      <c r="D149" s="23">
        <v>0</v>
      </c>
    </row>
    <row r="150" spans="2:4" ht="13.5">
      <c r="B150" s="23">
        <v>3</v>
      </c>
      <c r="C150" s="27" t="s">
        <v>182</v>
      </c>
      <c r="D150" s="23">
        <v>-0.1</v>
      </c>
    </row>
    <row r="151" spans="2:4" ht="13.5">
      <c r="B151" s="23">
        <v>4</v>
      </c>
      <c r="C151" s="27" t="s">
        <v>183</v>
      </c>
      <c r="D151" s="23">
        <v>-0.3</v>
      </c>
    </row>
    <row r="153" spans="2:9" ht="13.5">
      <c r="B153" s="39" t="s">
        <v>184</v>
      </c>
      <c r="F153" s="19">
        <v>4</v>
      </c>
      <c r="G153" s="20" t="str">
        <f>VLOOKUP($F$153,$B$155:$E$169,2)</f>
        <v>２０ｍ</v>
      </c>
      <c r="H153" s="40" t="str">
        <f>VLOOKUP($F$153,$B$155:$E$169,3)</f>
        <v>４５ｍ未満</v>
      </c>
      <c r="I153" s="21">
        <f>VLOOKUP($F$153,$B$155:$E$169,4)</f>
        <v>-0.1</v>
      </c>
    </row>
    <row r="154" spans="2:6" ht="13.5">
      <c r="B154" s="22" t="s">
        <v>112</v>
      </c>
      <c r="C154" s="23" t="s">
        <v>177</v>
      </c>
      <c r="D154" s="23" t="s">
        <v>185</v>
      </c>
      <c r="E154" s="23" t="s">
        <v>178</v>
      </c>
      <c r="F154" s="24" t="s">
        <v>101</v>
      </c>
    </row>
    <row r="155" spans="2:6" ht="13.5">
      <c r="B155" s="23">
        <v>1</v>
      </c>
      <c r="C155" s="27" t="s">
        <v>179</v>
      </c>
      <c r="D155" s="22" t="s">
        <v>186</v>
      </c>
      <c r="E155" s="23">
        <v>0.6</v>
      </c>
      <c r="F155" s="24" t="s">
        <v>187</v>
      </c>
    </row>
    <row r="156" spans="2:5" ht="13.5">
      <c r="B156" s="23">
        <v>2</v>
      </c>
      <c r="C156" s="27" t="s">
        <v>179</v>
      </c>
      <c r="D156" s="22" t="s">
        <v>188</v>
      </c>
      <c r="E156" s="23">
        <v>0.8</v>
      </c>
    </row>
    <row r="157" spans="2:5" ht="13.5">
      <c r="B157" s="23">
        <v>3</v>
      </c>
      <c r="C157" s="27" t="s">
        <v>179</v>
      </c>
      <c r="D157" s="22" t="s">
        <v>189</v>
      </c>
      <c r="E157" s="23">
        <v>1</v>
      </c>
    </row>
    <row r="158" spans="2:5" ht="13.5">
      <c r="B158" s="23">
        <v>4</v>
      </c>
      <c r="C158" s="27" t="s">
        <v>181</v>
      </c>
      <c r="D158" s="22" t="s">
        <v>186</v>
      </c>
      <c r="E158" s="23">
        <v>-0.1</v>
      </c>
    </row>
    <row r="159" spans="2:5" ht="13.5">
      <c r="B159" s="23">
        <v>5</v>
      </c>
      <c r="C159" s="27" t="s">
        <v>181</v>
      </c>
      <c r="D159" s="22" t="s">
        <v>188</v>
      </c>
      <c r="E159" s="23">
        <v>0</v>
      </c>
    </row>
    <row r="160" spans="2:5" ht="13.5">
      <c r="B160" s="23">
        <v>6</v>
      </c>
      <c r="C160" s="27" t="s">
        <v>181</v>
      </c>
      <c r="D160" s="22" t="s">
        <v>189</v>
      </c>
      <c r="E160" s="23">
        <v>0.2</v>
      </c>
    </row>
    <row r="161" spans="2:5" ht="13.5">
      <c r="B161" s="23">
        <v>7</v>
      </c>
      <c r="C161" s="27" t="s">
        <v>182</v>
      </c>
      <c r="D161" s="22" t="s">
        <v>186</v>
      </c>
      <c r="E161" s="23">
        <v>-0.1</v>
      </c>
    </row>
    <row r="162" spans="2:5" ht="13.5">
      <c r="B162" s="23">
        <v>8</v>
      </c>
      <c r="C162" s="27" t="s">
        <v>182</v>
      </c>
      <c r="D162" s="22" t="s">
        <v>188</v>
      </c>
      <c r="E162" s="23">
        <v>0</v>
      </c>
    </row>
    <row r="163" spans="2:5" ht="13.5">
      <c r="B163" s="23">
        <v>9</v>
      </c>
      <c r="C163" s="27" t="s">
        <v>182</v>
      </c>
      <c r="D163" s="22" t="s">
        <v>189</v>
      </c>
      <c r="E163" s="23">
        <v>0.1</v>
      </c>
    </row>
    <row r="164" spans="2:5" ht="13.5">
      <c r="B164" s="23">
        <v>10</v>
      </c>
      <c r="C164" s="27" t="s">
        <v>183</v>
      </c>
      <c r="D164" s="22" t="s">
        <v>186</v>
      </c>
      <c r="E164" s="23">
        <v>-0.4</v>
      </c>
    </row>
    <row r="165" spans="2:5" ht="13.5">
      <c r="B165" s="23">
        <v>11</v>
      </c>
      <c r="C165" s="27" t="s">
        <v>183</v>
      </c>
      <c r="D165" s="22" t="s">
        <v>188</v>
      </c>
      <c r="E165" s="23">
        <v>-0.3</v>
      </c>
    </row>
    <row r="166" spans="2:5" ht="13.5">
      <c r="B166" s="23">
        <v>12</v>
      </c>
      <c r="C166" s="27" t="s">
        <v>183</v>
      </c>
      <c r="D166" s="22" t="s">
        <v>189</v>
      </c>
      <c r="E166" s="23">
        <v>-0.2</v>
      </c>
    </row>
    <row r="167" spans="2:5" ht="13.5">
      <c r="B167" s="23">
        <v>13</v>
      </c>
      <c r="C167" s="27"/>
      <c r="D167" s="23"/>
      <c r="E167" s="23"/>
    </row>
    <row r="168" spans="2:5" ht="13.5">
      <c r="B168" s="23">
        <v>14</v>
      </c>
      <c r="C168" s="27"/>
      <c r="D168" s="23"/>
      <c r="E168" s="23"/>
    </row>
    <row r="169" spans="2:5" ht="13.5">
      <c r="B169" s="23">
        <v>15</v>
      </c>
      <c r="C169" s="27"/>
      <c r="D169" s="23"/>
      <c r="E169" s="23"/>
    </row>
    <row r="172" spans="2:8" ht="13.5">
      <c r="B172" s="39" t="s">
        <v>190</v>
      </c>
      <c r="F172" s="19">
        <v>3</v>
      </c>
      <c r="G172" s="41" t="str">
        <f>VLOOKUP(F172,B174:E176,2)</f>
        <v>１000台未満／１２時間</v>
      </c>
      <c r="H172" s="42">
        <f>VLOOKUP(F172,B174:E176,4)</f>
        <v>0</v>
      </c>
    </row>
    <row r="173" spans="2:6" ht="13.5">
      <c r="B173" s="22" t="s">
        <v>112</v>
      </c>
      <c r="C173" s="116" t="s">
        <v>191</v>
      </c>
      <c r="D173" s="118"/>
      <c r="E173" s="23" t="s">
        <v>178</v>
      </c>
      <c r="F173" s="24" t="s">
        <v>101</v>
      </c>
    </row>
    <row r="174" spans="2:6" ht="13.5">
      <c r="B174" s="23">
        <v>1</v>
      </c>
      <c r="C174" s="119" t="s">
        <v>192</v>
      </c>
      <c r="D174" s="120"/>
      <c r="E174" s="23">
        <v>0.2</v>
      </c>
      <c r="F174" s="24" t="s">
        <v>193</v>
      </c>
    </row>
    <row r="175" spans="2:5" ht="13.5">
      <c r="B175" s="23">
        <v>2</v>
      </c>
      <c r="C175" s="119" t="s">
        <v>194</v>
      </c>
      <c r="D175" s="120"/>
      <c r="E175" s="23">
        <v>0.1</v>
      </c>
    </row>
    <row r="176" spans="2:5" ht="13.5">
      <c r="B176" s="23">
        <v>3</v>
      </c>
      <c r="C176" s="119" t="s">
        <v>195</v>
      </c>
      <c r="D176" s="120"/>
      <c r="E176" s="23">
        <v>0</v>
      </c>
    </row>
    <row r="179" ht="13.5">
      <c r="B179" s="39" t="s">
        <v>107</v>
      </c>
    </row>
    <row r="180" spans="2:8" ht="13.5">
      <c r="B180" s="22" t="s">
        <v>112</v>
      </c>
      <c r="C180" s="23" t="s">
        <v>196</v>
      </c>
      <c r="D180" s="23" t="s">
        <v>178</v>
      </c>
      <c r="F180" s="19">
        <v>4</v>
      </c>
      <c r="G180" s="20">
        <f>VLOOKUP($F$180,$B$181:$D$191,2)</f>
        <v>3</v>
      </c>
      <c r="H180" s="21">
        <f>VLOOKUP($F$180,$B$181:$D$191,3)</f>
        <v>0</v>
      </c>
    </row>
    <row r="181" spans="2:5" ht="13.5">
      <c r="B181" s="23">
        <v>1</v>
      </c>
      <c r="C181" s="23">
        <v>0</v>
      </c>
      <c r="D181" s="23">
        <v>-0.1</v>
      </c>
      <c r="E181" s="24" t="s">
        <v>101</v>
      </c>
    </row>
    <row r="182" spans="2:5" ht="13.5">
      <c r="B182" s="23">
        <v>2</v>
      </c>
      <c r="C182" s="23">
        <v>1</v>
      </c>
      <c r="D182" s="23">
        <v>-0.1</v>
      </c>
      <c r="E182" s="24" t="s">
        <v>197</v>
      </c>
    </row>
    <row r="183" spans="2:4" ht="13.5">
      <c r="B183" s="23">
        <v>3</v>
      </c>
      <c r="C183" s="23">
        <v>2</v>
      </c>
      <c r="D183" s="23">
        <v>0</v>
      </c>
    </row>
    <row r="184" spans="2:4" ht="13.5">
      <c r="B184" s="23">
        <v>4</v>
      </c>
      <c r="C184" s="23">
        <v>3</v>
      </c>
      <c r="D184" s="23">
        <v>0</v>
      </c>
    </row>
    <row r="185" spans="2:4" ht="13.5">
      <c r="B185" s="23">
        <v>5</v>
      </c>
      <c r="C185" s="23">
        <v>4</v>
      </c>
      <c r="D185" s="23">
        <v>0.1</v>
      </c>
    </row>
    <row r="186" spans="2:4" ht="13.5">
      <c r="B186" s="23">
        <v>6</v>
      </c>
      <c r="C186" s="23">
        <v>5</v>
      </c>
      <c r="D186" s="23">
        <v>0.1</v>
      </c>
    </row>
    <row r="187" spans="2:4" ht="13.5">
      <c r="B187" s="23">
        <v>7</v>
      </c>
      <c r="C187" s="23">
        <v>6</v>
      </c>
      <c r="D187" s="23">
        <v>0.2</v>
      </c>
    </row>
    <row r="188" spans="2:4" ht="13.5">
      <c r="B188" s="23">
        <v>8</v>
      </c>
      <c r="C188" s="23">
        <v>7</v>
      </c>
      <c r="D188" s="23">
        <v>0.2</v>
      </c>
    </row>
    <row r="189" spans="2:4" ht="13.5">
      <c r="B189" s="23">
        <v>9</v>
      </c>
      <c r="C189" s="23">
        <v>8</v>
      </c>
      <c r="D189" s="23">
        <v>0.3</v>
      </c>
    </row>
    <row r="190" spans="2:4" ht="13.5">
      <c r="B190" s="23">
        <v>10</v>
      </c>
      <c r="C190" s="23">
        <v>9</v>
      </c>
      <c r="D190" s="23">
        <v>0.3</v>
      </c>
    </row>
    <row r="191" spans="2:4" ht="13.5">
      <c r="B191" s="23">
        <v>11</v>
      </c>
      <c r="C191" s="23" t="s">
        <v>198</v>
      </c>
      <c r="D191" s="23">
        <v>0.4</v>
      </c>
    </row>
    <row r="192" spans="2:4" ht="13.5">
      <c r="B192" s="30"/>
      <c r="C192" s="30"/>
      <c r="D192" s="30"/>
    </row>
    <row r="193" ht="13.5">
      <c r="A193" s="43" t="s">
        <v>108</v>
      </c>
    </row>
    <row r="194" spans="3:10" ht="13.5">
      <c r="C194" s="27"/>
      <c r="D194" s="23" t="s">
        <v>150</v>
      </c>
      <c r="E194" s="23" t="s">
        <v>177</v>
      </c>
      <c r="F194" s="44" t="s">
        <v>199</v>
      </c>
      <c r="G194" s="23" t="s">
        <v>191</v>
      </c>
      <c r="H194" s="23" t="s">
        <v>200</v>
      </c>
      <c r="I194" s="45" t="s">
        <v>201</v>
      </c>
      <c r="J194" s="24" t="s">
        <v>101</v>
      </c>
    </row>
    <row r="195" spans="3:10" ht="13.5">
      <c r="C195" s="27" t="s">
        <v>202</v>
      </c>
      <c r="D195" s="23"/>
      <c r="E195" s="23"/>
      <c r="F195" s="23"/>
      <c r="G195" s="23"/>
      <c r="H195" s="23"/>
      <c r="I195" s="46"/>
      <c r="J195" s="24" t="s">
        <v>203</v>
      </c>
    </row>
    <row r="196" spans="3:10" ht="13.5">
      <c r="C196" s="27" t="s">
        <v>204</v>
      </c>
      <c r="D196" s="47">
        <f>$I$126</f>
        <v>0</v>
      </c>
      <c r="E196" s="23"/>
      <c r="F196" s="23"/>
      <c r="G196" s="47">
        <f>$H$172</f>
        <v>0</v>
      </c>
      <c r="H196" s="23"/>
      <c r="I196" s="28">
        <f>SUM(D196:H196)</f>
        <v>0</v>
      </c>
      <c r="J196" s="24" t="s">
        <v>109</v>
      </c>
    </row>
    <row r="197" spans="3:9" ht="13.5">
      <c r="C197" s="27" t="s">
        <v>205</v>
      </c>
      <c r="D197" s="47">
        <f>$I$126</f>
        <v>0</v>
      </c>
      <c r="E197" s="23"/>
      <c r="F197" s="23"/>
      <c r="G197" s="23"/>
      <c r="H197" s="23"/>
      <c r="I197" s="28">
        <f>SUM(D197:H197)</f>
        <v>0</v>
      </c>
    </row>
    <row r="198" spans="3:9" ht="13.5">
      <c r="C198" s="27" t="s">
        <v>206</v>
      </c>
      <c r="D198" s="47">
        <f>$I$126</f>
        <v>0</v>
      </c>
      <c r="E198" s="23"/>
      <c r="F198" s="23"/>
      <c r="G198" s="47">
        <f>$H$172</f>
        <v>0</v>
      </c>
      <c r="H198" s="47">
        <f>$H$180</f>
        <v>0</v>
      </c>
      <c r="I198" s="28">
        <f>SUM(D198:H198)</f>
        <v>0</v>
      </c>
    </row>
    <row r="199" spans="3:9" ht="13.5">
      <c r="C199" s="27" t="s">
        <v>207</v>
      </c>
      <c r="D199" s="47">
        <f>$I$126</f>
        <v>0</v>
      </c>
      <c r="E199" s="47">
        <f>$H$146</f>
        <v>0</v>
      </c>
      <c r="F199" s="23"/>
      <c r="G199" s="47">
        <f>$H$172</f>
        <v>0</v>
      </c>
      <c r="H199" s="47">
        <f>$H$180</f>
        <v>0</v>
      </c>
      <c r="I199" s="28">
        <f>SUM(D199:H199)</f>
        <v>0</v>
      </c>
    </row>
    <row r="200" spans="3:9" ht="13.5">
      <c r="C200" s="48" t="s">
        <v>208</v>
      </c>
      <c r="D200" s="116" t="s">
        <v>209</v>
      </c>
      <c r="E200" s="117"/>
      <c r="F200" s="117"/>
      <c r="G200" s="117"/>
      <c r="H200" s="117"/>
      <c r="I200" s="118"/>
    </row>
    <row r="201" spans="3:9" ht="13.5">
      <c r="C201" s="27" t="s">
        <v>210</v>
      </c>
      <c r="D201" s="47">
        <f>$I$126</f>
        <v>0</v>
      </c>
      <c r="E201" s="23"/>
      <c r="F201" s="23"/>
      <c r="G201" s="47">
        <f>$H$172</f>
        <v>0</v>
      </c>
      <c r="H201" s="23"/>
      <c r="I201" s="28">
        <f>SUM(D201:H201)</f>
        <v>0</v>
      </c>
    </row>
    <row r="202" spans="3:9" ht="13.5">
      <c r="C202" s="27" t="s">
        <v>211</v>
      </c>
      <c r="D202" s="47">
        <f>$I$126</f>
        <v>0</v>
      </c>
      <c r="E202" s="23"/>
      <c r="F202" s="47">
        <f>$I$153</f>
        <v>-0.1</v>
      </c>
      <c r="G202" s="47">
        <f>$H$172</f>
        <v>0</v>
      </c>
      <c r="H202" s="47">
        <f>$H$180</f>
        <v>0</v>
      </c>
      <c r="I202" s="28">
        <f>SUM(D202:H202)</f>
        <v>-0.1</v>
      </c>
    </row>
    <row r="203" spans="3:9" ht="13.5">
      <c r="C203" s="27" t="s">
        <v>212</v>
      </c>
      <c r="D203" s="116" t="s">
        <v>213</v>
      </c>
      <c r="E203" s="117"/>
      <c r="F203" s="117"/>
      <c r="G203" s="117"/>
      <c r="H203" s="117"/>
      <c r="I203" s="118"/>
    </row>
    <row r="204" spans="3:9" ht="13.5">
      <c r="C204" s="49" t="s">
        <v>214</v>
      </c>
      <c r="D204" s="47">
        <f>$I$126</f>
        <v>0</v>
      </c>
      <c r="E204" s="23"/>
      <c r="F204" s="47">
        <f>$I$153</f>
        <v>-0.1</v>
      </c>
      <c r="G204" s="47">
        <f>$H$172</f>
        <v>0</v>
      </c>
      <c r="H204" s="23"/>
      <c r="I204" s="28">
        <f>SUM(D204:H204)</f>
        <v>-0.1</v>
      </c>
    </row>
    <row r="205" spans="3:9" ht="13.5">
      <c r="C205" s="50" t="s">
        <v>215</v>
      </c>
      <c r="D205" s="47">
        <f>$I$126</f>
        <v>0</v>
      </c>
      <c r="E205" s="23"/>
      <c r="F205" s="23"/>
      <c r="G205" s="47">
        <f>$H$172</f>
        <v>0</v>
      </c>
      <c r="H205" s="23"/>
      <c r="I205" s="28">
        <f>SUM(D205:H205)</f>
        <v>0</v>
      </c>
    </row>
    <row r="208" spans="1:10" ht="13.5">
      <c r="A208" t="s">
        <v>110</v>
      </c>
      <c r="F208" s="19">
        <v>1</v>
      </c>
      <c r="G208" s="20" t="str">
        <f>VLOOKUP($F$208,$B$211:$D$212,2)</f>
        <v>１車線</v>
      </c>
      <c r="H208" s="21">
        <f>VLOOKUP($F$208,$B$211:$D$212,3)</f>
        <v>0.9</v>
      </c>
      <c r="J208" s="20"/>
    </row>
    <row r="209" ht="13.5">
      <c r="B209" s="39" t="s">
        <v>216</v>
      </c>
    </row>
    <row r="210" spans="2:5" ht="13.5">
      <c r="B210" s="22" t="s">
        <v>112</v>
      </c>
      <c r="C210" s="23" t="s">
        <v>217</v>
      </c>
      <c r="D210" s="23" t="s">
        <v>178</v>
      </c>
      <c r="E210" s="24" t="s">
        <v>101</v>
      </c>
    </row>
    <row r="211" spans="2:5" ht="13.5">
      <c r="B211" s="23">
        <v>1</v>
      </c>
      <c r="C211" s="23" t="s">
        <v>218</v>
      </c>
      <c r="D211" s="23">
        <v>0.9</v>
      </c>
      <c r="E211" s="24" t="s">
        <v>219</v>
      </c>
    </row>
    <row r="212" spans="2:4" ht="13.5">
      <c r="B212" s="23">
        <v>2</v>
      </c>
      <c r="C212" s="23" t="s">
        <v>220</v>
      </c>
      <c r="D212" s="23">
        <v>1</v>
      </c>
    </row>
  </sheetData>
  <sheetProtection/>
  <mergeCells count="34">
    <mergeCell ref="C176:D176"/>
    <mergeCell ref="D200:I200"/>
    <mergeCell ref="D203:I203"/>
    <mergeCell ref="D32:E34"/>
    <mergeCell ref="B32:C34"/>
    <mergeCell ref="F32:H32"/>
    <mergeCell ref="F33:H33"/>
    <mergeCell ref="F34:H34"/>
    <mergeCell ref="C173:D173"/>
    <mergeCell ref="B16:H16"/>
    <mergeCell ref="B17:C24"/>
    <mergeCell ref="C174:D174"/>
    <mergeCell ref="C175:D175"/>
    <mergeCell ref="D25:E25"/>
    <mergeCell ref="B25:C25"/>
    <mergeCell ref="F18:H18"/>
    <mergeCell ref="F19:H19"/>
    <mergeCell ref="F20:H20"/>
    <mergeCell ref="D17:E20"/>
    <mergeCell ref="F17:H17"/>
    <mergeCell ref="D21:E24"/>
    <mergeCell ref="F21:H21"/>
    <mergeCell ref="F22:H22"/>
    <mergeCell ref="F23:H23"/>
    <mergeCell ref="F24:H24"/>
    <mergeCell ref="F25:H25"/>
    <mergeCell ref="B26:C31"/>
    <mergeCell ref="D26:E31"/>
    <mergeCell ref="F26:H26"/>
    <mergeCell ref="F27:H27"/>
    <mergeCell ref="F28:H28"/>
    <mergeCell ref="F29:H29"/>
    <mergeCell ref="F30:H30"/>
    <mergeCell ref="F31:H31"/>
  </mergeCells>
  <printOptions/>
  <pageMargins left="0.75" right="0.75" top="1" bottom="1" header="0.512" footer="0.512"/>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2:BG68"/>
  <sheetViews>
    <sheetView view="pageBreakPreview" zoomScaleSheetLayoutView="100" zoomScalePageLayoutView="0" workbookViewId="0" topLeftCell="A38">
      <selection activeCell="Y81" sqref="Y81"/>
    </sheetView>
  </sheetViews>
  <sheetFormatPr defaultColWidth="3.375" defaultRowHeight="12.75" customHeight="1"/>
  <cols>
    <col min="1" max="16384" width="3.375" style="2" customWidth="1"/>
  </cols>
  <sheetData>
    <row r="2" spans="1:31" ht="12.75" customHeight="1">
      <c r="A2" s="140" t="s">
        <v>94</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3"/>
      <c r="AE2" s="3"/>
    </row>
    <row r="3" spans="1:31" ht="12.75"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3"/>
      <c r="AE3" s="3"/>
    </row>
    <row r="4" spans="1:32" ht="12.75" customHeight="1">
      <c r="A4" s="9"/>
      <c r="B4" s="9"/>
      <c r="C4" s="9"/>
      <c r="D4" s="9"/>
      <c r="E4" s="9"/>
      <c r="F4" s="9"/>
      <c r="G4" s="9"/>
      <c r="H4" s="9"/>
      <c r="I4" s="9"/>
      <c r="J4" s="9"/>
      <c r="K4" s="9"/>
      <c r="L4" s="9"/>
      <c r="M4" s="9"/>
      <c r="N4" s="9"/>
      <c r="O4" s="9"/>
      <c r="P4" s="9"/>
      <c r="Q4" s="9"/>
      <c r="R4" s="9"/>
      <c r="T4" s="141" t="e">
        <f>#REF!</f>
        <v>#REF!</v>
      </c>
      <c r="U4" s="141"/>
      <c r="V4" s="141"/>
      <c r="W4" s="141"/>
      <c r="X4" s="141"/>
      <c r="Y4" s="141"/>
      <c r="Z4" s="141"/>
      <c r="AA4" s="141"/>
      <c r="AB4" s="141"/>
      <c r="AC4" s="9"/>
      <c r="AD4" s="3"/>
      <c r="AE4" s="3"/>
      <c r="AF4" s="2" t="s">
        <v>16</v>
      </c>
    </row>
    <row r="5" spans="4:59" ht="12.75" customHeight="1">
      <c r="D5" s="142" t="e">
        <f>#REF!</f>
        <v>#REF!</v>
      </c>
      <c r="E5" s="142"/>
      <c r="F5" s="142"/>
      <c r="G5" s="142"/>
      <c r="H5" s="142"/>
      <c r="I5" s="142"/>
      <c r="J5" s="142"/>
      <c r="K5" s="142"/>
      <c r="S5" s="10" t="s">
        <v>40</v>
      </c>
      <c r="T5" s="141"/>
      <c r="U5" s="141"/>
      <c r="V5" s="141"/>
      <c r="W5" s="141"/>
      <c r="X5" s="141"/>
      <c r="Y5" s="141"/>
      <c r="Z5" s="141"/>
      <c r="AA5" s="141"/>
      <c r="AB5" s="141"/>
      <c r="AC5" s="3"/>
      <c r="AD5" s="3"/>
      <c r="AE5" s="3"/>
      <c r="AF5" s="127" t="s">
        <v>81</v>
      </c>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row>
    <row r="6" spans="1:59" ht="12.75" customHeight="1">
      <c r="A6" s="2" t="s">
        <v>41</v>
      </c>
      <c r="D6" s="142"/>
      <c r="E6" s="142"/>
      <c r="F6" s="142"/>
      <c r="G6" s="142"/>
      <c r="H6" s="142"/>
      <c r="I6" s="142"/>
      <c r="J6" s="142"/>
      <c r="K6" s="142"/>
      <c r="L6" s="2" t="s">
        <v>42</v>
      </c>
      <c r="T6" s="133" t="e">
        <f>#REF!&amp;"　　"&amp;#REF!</f>
        <v>#REF!</v>
      </c>
      <c r="U6" s="133"/>
      <c r="V6" s="133"/>
      <c r="W6" s="133"/>
      <c r="X6" s="133"/>
      <c r="Y6" s="133"/>
      <c r="Z6" s="133"/>
      <c r="AA6" s="133"/>
      <c r="AB6" s="132" t="s">
        <v>43</v>
      </c>
      <c r="AD6" s="3"/>
      <c r="AE6" s="3"/>
      <c r="AF6" s="127" t="s">
        <v>82</v>
      </c>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row>
    <row r="7" spans="20:32" ht="12.75" customHeight="1">
      <c r="T7" s="133"/>
      <c r="U7" s="133"/>
      <c r="V7" s="133"/>
      <c r="W7" s="133"/>
      <c r="X7" s="133"/>
      <c r="Y7" s="133"/>
      <c r="Z7" s="133"/>
      <c r="AA7" s="133"/>
      <c r="AB7" s="132"/>
      <c r="AD7" s="3"/>
      <c r="AE7" s="3"/>
      <c r="AF7" s="2" t="s">
        <v>83</v>
      </c>
    </row>
    <row r="8" spans="1:32" ht="12.75" customHeight="1">
      <c r="A8" s="127" t="s">
        <v>68</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7"/>
      <c r="AC8" s="3"/>
      <c r="AD8" s="3"/>
      <c r="AE8" s="3"/>
      <c r="AF8" s="2" t="s">
        <v>17</v>
      </c>
    </row>
    <row r="9" spans="1:32" ht="12.75" customHeight="1">
      <c r="A9" s="127" t="s">
        <v>69</v>
      </c>
      <c r="B9" s="127"/>
      <c r="C9" s="127"/>
      <c r="D9" s="127"/>
      <c r="E9" s="127"/>
      <c r="F9" s="127"/>
      <c r="AB9" s="3"/>
      <c r="AC9" s="3"/>
      <c r="AD9" s="3"/>
      <c r="AE9" s="3"/>
      <c r="AF9" s="2" t="s">
        <v>18</v>
      </c>
    </row>
    <row r="10" spans="26:31" ht="12.75" customHeight="1">
      <c r="Z10" s="3"/>
      <c r="AA10" s="3"/>
      <c r="AB10" s="3"/>
      <c r="AC10" s="3"/>
      <c r="AD10" s="3"/>
      <c r="AE10" s="3"/>
    </row>
    <row r="11" spans="26:32" ht="12.75" customHeight="1">
      <c r="Z11" s="3"/>
      <c r="AA11" s="3"/>
      <c r="AB11" s="3"/>
      <c r="AC11" s="3"/>
      <c r="AD11" s="3"/>
      <c r="AE11" s="3"/>
      <c r="AF11" s="2" t="s">
        <v>19</v>
      </c>
    </row>
    <row r="12" spans="26:32" ht="12.75" customHeight="1">
      <c r="Z12" s="3"/>
      <c r="AA12" s="3"/>
      <c r="AB12" s="3"/>
      <c r="AC12" s="3"/>
      <c r="AD12" s="3"/>
      <c r="AE12" s="3"/>
      <c r="AF12" s="2" t="s">
        <v>20</v>
      </c>
    </row>
    <row r="13" spans="1:32" ht="12.75" customHeight="1">
      <c r="A13" s="2" t="s">
        <v>1</v>
      </c>
      <c r="Z13" s="3"/>
      <c r="AA13" s="3"/>
      <c r="AB13" s="3"/>
      <c r="AC13" s="3"/>
      <c r="AD13" s="3"/>
      <c r="AE13" s="3"/>
      <c r="AF13" s="2" t="s">
        <v>21</v>
      </c>
    </row>
    <row r="14" spans="1:59" ht="12.75" customHeight="1">
      <c r="A14" s="2" t="s">
        <v>2</v>
      </c>
      <c r="Z14" s="3"/>
      <c r="AA14" s="3"/>
      <c r="AB14" s="3"/>
      <c r="AC14" s="3"/>
      <c r="AD14" s="3"/>
      <c r="AE14" s="3"/>
      <c r="AF14" s="127" t="s">
        <v>84</v>
      </c>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row>
    <row r="15" spans="26:59" ht="12.75" customHeight="1">
      <c r="Z15" s="3"/>
      <c r="AA15" s="3"/>
      <c r="AB15" s="3"/>
      <c r="AC15" s="3"/>
      <c r="AD15" s="3"/>
      <c r="AE15" s="3"/>
      <c r="AF15" s="127" t="s">
        <v>86</v>
      </c>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row>
    <row r="16" spans="1:32" ht="12.75" customHeight="1">
      <c r="A16" s="2" t="s">
        <v>3</v>
      </c>
      <c r="Z16" s="3"/>
      <c r="AA16" s="3"/>
      <c r="AB16" s="3"/>
      <c r="AC16" s="3"/>
      <c r="AD16" s="3"/>
      <c r="AE16" s="3"/>
      <c r="AF16" s="2" t="s">
        <v>85</v>
      </c>
    </row>
    <row r="17" spans="1:31" ht="12.75" customHeight="1">
      <c r="A17" s="2" t="s">
        <v>4</v>
      </c>
      <c r="Z17" s="3"/>
      <c r="AA17" s="3"/>
      <c r="AB17" s="3"/>
      <c r="AC17" s="3"/>
      <c r="AD17" s="3"/>
      <c r="AE17" s="3"/>
    </row>
    <row r="18" spans="1:32" ht="12.75" customHeight="1">
      <c r="A18" s="2" t="s">
        <v>44</v>
      </c>
      <c r="F18" s="134" t="e">
        <f>#REF!&amp;"　"&amp;#REF!&amp;"　"&amp;#REF!</f>
        <v>#REF!</v>
      </c>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3"/>
      <c r="AE18" s="3"/>
      <c r="AF18" s="2" t="s">
        <v>22</v>
      </c>
    </row>
    <row r="19" spans="6:59" ht="12.75" customHeight="1">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F19" s="127" t="s">
        <v>87</v>
      </c>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row>
    <row r="20" spans="1:59" ht="12.75" customHeight="1">
      <c r="A20" s="2" t="s">
        <v>45</v>
      </c>
      <c r="F20" s="134" t="e">
        <f>#REF!</f>
        <v>#REF!</v>
      </c>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F20" s="127" t="s">
        <v>88</v>
      </c>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row>
    <row r="21" spans="6:32" ht="12.75" customHeight="1">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F21" s="2" t="s">
        <v>89</v>
      </c>
    </row>
    <row r="22" spans="1:32" ht="12.75" customHeight="1">
      <c r="A22" s="2" t="s">
        <v>5</v>
      </c>
      <c r="AF22" s="2" t="s">
        <v>23</v>
      </c>
    </row>
    <row r="24" spans="1:32" ht="12.75" customHeight="1">
      <c r="A24" s="2" t="s">
        <v>6</v>
      </c>
      <c r="G24" s="136" t="e">
        <f>#REF!</f>
        <v>#REF!</v>
      </c>
      <c r="H24" s="136"/>
      <c r="I24" s="136"/>
      <c r="J24" s="136"/>
      <c r="K24" s="136"/>
      <c r="L24" s="136"/>
      <c r="M24" s="136"/>
      <c r="AF24" s="2" t="s">
        <v>24</v>
      </c>
    </row>
    <row r="25" spans="1:32" ht="12.75" customHeight="1">
      <c r="A25" s="2" t="s">
        <v>47</v>
      </c>
      <c r="G25" s="136"/>
      <c r="H25" s="136"/>
      <c r="I25" s="136"/>
      <c r="J25" s="136"/>
      <c r="K25" s="136"/>
      <c r="L25" s="136"/>
      <c r="M25" s="136"/>
      <c r="N25" s="2" t="s">
        <v>46</v>
      </c>
      <c r="AF25" s="2" t="s">
        <v>25</v>
      </c>
    </row>
    <row r="26" spans="7:32" ht="12.75" customHeight="1">
      <c r="G26" s="2" t="s">
        <v>49</v>
      </c>
      <c r="N26" s="137" t="e">
        <f>#REF!</f>
        <v>#REF!</v>
      </c>
      <c r="O26" s="137"/>
      <c r="P26" s="137"/>
      <c r="Q26" s="137"/>
      <c r="R26" s="137"/>
      <c r="S26" s="2" t="s">
        <v>48</v>
      </c>
      <c r="AF26" s="2" t="s">
        <v>26</v>
      </c>
    </row>
    <row r="27" spans="1:32" ht="12.75" customHeight="1">
      <c r="A27" s="143" t="s">
        <v>52</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F27" s="2" t="s">
        <v>27</v>
      </c>
    </row>
    <row r="28" ht="12.75" customHeight="1">
      <c r="A28" s="11" t="e">
        <f>"　　　の83の規定により算出したもので、業務委託料に"&amp;#REF!&amp;"/"&amp;100+#REF!&amp;" を乗じて得た額である。　"</f>
        <v>#REF!</v>
      </c>
    </row>
    <row r="29" spans="1:32" ht="12.75" customHeight="1">
      <c r="A29" s="11"/>
      <c r="AF29" s="2" t="s">
        <v>28</v>
      </c>
    </row>
    <row r="30" spans="1:32" ht="12.75" customHeight="1">
      <c r="A30" s="2" t="s">
        <v>50</v>
      </c>
      <c r="J30" s="130" t="e">
        <f>#REF!&amp;"　　から"</f>
        <v>#REF!</v>
      </c>
      <c r="K30" s="130"/>
      <c r="L30" s="130"/>
      <c r="M30" s="130"/>
      <c r="N30" s="130"/>
      <c r="O30" s="130"/>
      <c r="P30" s="130"/>
      <c r="Q30" s="130"/>
      <c r="R30" s="130"/>
      <c r="S30" s="130"/>
      <c r="AF30" s="2" t="s">
        <v>29</v>
      </c>
    </row>
    <row r="31" spans="1:32" ht="12.75" customHeight="1">
      <c r="A31" s="2" t="s">
        <v>51</v>
      </c>
      <c r="T31" s="2" t="s">
        <v>48</v>
      </c>
      <c r="AF31" s="2" t="s">
        <v>30</v>
      </c>
    </row>
    <row r="32" spans="10:19" ht="12.75" customHeight="1">
      <c r="J32" s="131" t="e">
        <f>#REF!&amp;"　　まで"</f>
        <v>#REF!</v>
      </c>
      <c r="K32" s="131"/>
      <c r="L32" s="131"/>
      <c r="M32" s="131"/>
      <c r="N32" s="131"/>
      <c r="O32" s="131"/>
      <c r="P32" s="131"/>
      <c r="Q32" s="131"/>
      <c r="R32" s="131"/>
      <c r="S32" s="131"/>
    </row>
    <row r="33" spans="1:32" ht="12.75" customHeight="1">
      <c r="A33" s="2" t="s">
        <v>7</v>
      </c>
      <c r="AF33" s="2" t="s">
        <v>31</v>
      </c>
    </row>
    <row r="34" spans="1:59" ht="12.75" customHeight="1">
      <c r="A34" s="2" t="s">
        <v>8</v>
      </c>
      <c r="AF34" s="127" t="s">
        <v>90</v>
      </c>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row>
    <row r="35" ht="12.75" customHeight="1">
      <c r="AF35" s="2" t="s">
        <v>91</v>
      </c>
    </row>
    <row r="36" spans="1:32" ht="12.75" customHeight="1">
      <c r="A36" s="2" t="s">
        <v>9</v>
      </c>
      <c r="AF36" s="2" t="s">
        <v>32</v>
      </c>
    </row>
    <row r="37" spans="1:27" ht="12.75" customHeight="1">
      <c r="A37" s="127" t="s">
        <v>59</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row>
    <row r="38" spans="1:32" ht="12.75" customHeight="1">
      <c r="A38" s="127" t="s">
        <v>60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F38" s="2" t="s">
        <v>33</v>
      </c>
    </row>
    <row r="39" ht="12.75" customHeight="1">
      <c r="A39" s="2" t="s">
        <v>61</v>
      </c>
    </row>
    <row r="40" ht="12.75" customHeight="1">
      <c r="AF40" s="2" t="s">
        <v>34</v>
      </c>
    </row>
    <row r="41" spans="1:32" ht="12.75" customHeight="1">
      <c r="A41" s="2" t="s">
        <v>10</v>
      </c>
      <c r="AF41" s="2" t="s">
        <v>35</v>
      </c>
    </row>
    <row r="42" spans="1:27" ht="12.75" customHeight="1">
      <c r="A42" s="127" t="s">
        <v>62</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row>
    <row r="43" spans="1:32" ht="12.75" customHeight="1">
      <c r="A43" s="2" t="s">
        <v>63</v>
      </c>
      <c r="AF43" s="2" t="s">
        <v>36</v>
      </c>
    </row>
    <row r="44" spans="32:59" ht="12.75" customHeight="1">
      <c r="AF44" s="127" t="s">
        <v>92</v>
      </c>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row>
    <row r="45" spans="1:32" ht="12.75" customHeight="1">
      <c r="A45" s="2" t="s">
        <v>11</v>
      </c>
      <c r="AF45" s="2" t="s">
        <v>93</v>
      </c>
    </row>
    <row r="46" spans="1:32" ht="12.75" customHeight="1">
      <c r="A46" s="127" t="s">
        <v>66</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F46" s="2" t="s">
        <v>37</v>
      </c>
    </row>
    <row r="47" spans="1:32" ht="12.75" customHeight="1">
      <c r="A47" s="2" t="s">
        <v>67</v>
      </c>
      <c r="AF47" s="2" t="s">
        <v>38</v>
      </c>
    </row>
    <row r="48" spans="1:27" ht="12.75" customHeight="1">
      <c r="A48" s="127" t="s">
        <v>57</v>
      </c>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row>
    <row r="49" spans="1:32" ht="12.75" customHeight="1">
      <c r="A49" s="2" t="s">
        <v>58</v>
      </c>
      <c r="AF49" s="2" t="s">
        <v>39</v>
      </c>
    </row>
    <row r="50" spans="1:27" ht="12.75" customHeight="1">
      <c r="A50" s="127" t="s">
        <v>55</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row>
    <row r="51" ht="12.75" customHeight="1">
      <c r="A51" s="2" t="s">
        <v>56</v>
      </c>
    </row>
    <row r="52" spans="35:44" ht="12.75" customHeight="1">
      <c r="AI52" s="131" t="e">
        <f>#REF!</f>
        <v>#REF!</v>
      </c>
      <c r="AJ52" s="131"/>
      <c r="AK52" s="131"/>
      <c r="AL52" s="131"/>
      <c r="AM52" s="131"/>
      <c r="AN52" s="131"/>
      <c r="AO52" s="131"/>
      <c r="AP52" s="131"/>
      <c r="AQ52" s="131"/>
      <c r="AR52" s="131"/>
    </row>
    <row r="53" ht="12.75" customHeight="1">
      <c r="A53" s="2" t="s">
        <v>12</v>
      </c>
    </row>
    <row r="54" spans="1:28" ht="12.75" customHeight="1">
      <c r="A54" s="127" t="s">
        <v>53</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7"/>
    </row>
    <row r="55" spans="1:44" ht="12.75" customHeight="1">
      <c r="A55" s="2" t="s">
        <v>54</v>
      </c>
      <c r="AR55" s="2" t="e">
        <f>#REF!</f>
        <v>#REF!</v>
      </c>
    </row>
    <row r="56" spans="1:56" ht="12.75" customHeight="1">
      <c r="A56" s="127" t="s">
        <v>64</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M56" s="2" t="s">
        <v>95</v>
      </c>
      <c r="AR56" s="138" t="e">
        <f>#REF!</f>
        <v>#REF!</v>
      </c>
      <c r="AS56" s="138"/>
      <c r="AT56" s="138"/>
      <c r="AU56" s="138"/>
      <c r="AV56" s="138"/>
      <c r="AW56" s="139" t="e">
        <f>#REF!</f>
        <v>#REF!</v>
      </c>
      <c r="AX56" s="139"/>
      <c r="AY56" s="139"/>
      <c r="AZ56" s="139"/>
      <c r="BA56" s="139"/>
      <c r="BB56" s="139"/>
      <c r="BC56" s="139"/>
      <c r="BD56" s="139"/>
    </row>
    <row r="57" spans="1:56" ht="12.75" customHeight="1">
      <c r="A57" s="2" t="s">
        <v>65</v>
      </c>
      <c r="AR57" s="138"/>
      <c r="AS57" s="138"/>
      <c r="AT57" s="138"/>
      <c r="AU57" s="138"/>
      <c r="AV57" s="138"/>
      <c r="AW57" s="139"/>
      <c r="AX57" s="139"/>
      <c r="AY57" s="139"/>
      <c r="AZ57" s="139"/>
      <c r="BA57" s="139"/>
      <c r="BB57" s="139"/>
      <c r="BC57" s="139"/>
      <c r="BD57" s="139"/>
    </row>
    <row r="58" ht="12.75" customHeight="1">
      <c r="A58" s="2" t="s">
        <v>13</v>
      </c>
    </row>
    <row r="59" spans="5:21" ht="12.75" customHeight="1">
      <c r="E59" s="128" t="s">
        <v>70</v>
      </c>
      <c r="F59" s="128"/>
      <c r="G59" s="128"/>
      <c r="H59" s="128" t="s">
        <v>71</v>
      </c>
      <c r="I59" s="128" t="s">
        <v>72</v>
      </c>
      <c r="J59" s="128"/>
      <c r="K59" s="128"/>
      <c r="L59" s="128" t="s">
        <v>73</v>
      </c>
      <c r="M59" s="8">
        <v>9</v>
      </c>
      <c r="N59" s="128" t="s">
        <v>74</v>
      </c>
      <c r="O59" s="128" t="s">
        <v>75</v>
      </c>
      <c r="P59" s="128"/>
      <c r="Q59" s="128"/>
      <c r="R59" s="128" t="s">
        <v>73</v>
      </c>
      <c r="S59" s="129" t="s">
        <v>72</v>
      </c>
      <c r="T59" s="129"/>
      <c r="U59" s="129"/>
    </row>
    <row r="60" spans="5:21" ht="12.75" customHeight="1">
      <c r="E60" s="128"/>
      <c r="F60" s="128"/>
      <c r="G60" s="128"/>
      <c r="H60" s="128"/>
      <c r="I60" s="128"/>
      <c r="J60" s="128"/>
      <c r="K60" s="128"/>
      <c r="L60" s="128"/>
      <c r="M60" s="10">
        <v>10</v>
      </c>
      <c r="N60" s="128"/>
      <c r="O60" s="128"/>
      <c r="P60" s="128"/>
      <c r="Q60" s="128"/>
      <c r="R60" s="128"/>
      <c r="S60" s="130" t="s">
        <v>76</v>
      </c>
      <c r="T60" s="130"/>
      <c r="U60" s="130"/>
    </row>
    <row r="62" spans="1:39" ht="12.75" customHeight="1">
      <c r="A62" s="2" t="s">
        <v>14</v>
      </c>
      <c r="AM62" s="2" t="s">
        <v>96</v>
      </c>
    </row>
    <row r="63" spans="1:27" ht="12.75" customHeight="1">
      <c r="A63" s="127" t="s">
        <v>77</v>
      </c>
      <c r="B63" s="127"/>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row>
    <row r="64" ht="12.75" customHeight="1">
      <c r="A64" s="2" t="s">
        <v>78</v>
      </c>
    </row>
    <row r="66" ht="12.75" customHeight="1">
      <c r="A66" s="2" t="s">
        <v>15</v>
      </c>
    </row>
    <row r="67" ht="12.75" customHeight="1">
      <c r="A67" s="2" t="s">
        <v>79</v>
      </c>
    </row>
    <row r="68" spans="1:28" ht="12.75" customHeight="1">
      <c r="A68" s="126" t="s">
        <v>80</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7"/>
    </row>
  </sheetData>
  <sheetProtection/>
  <mergeCells count="44">
    <mergeCell ref="A2:AC3"/>
    <mergeCell ref="T4:AB5"/>
    <mergeCell ref="D5:K6"/>
    <mergeCell ref="AI52:AR52"/>
    <mergeCell ref="A56:AA56"/>
    <mergeCell ref="A46:AA46"/>
    <mergeCell ref="A27:AA27"/>
    <mergeCell ref="A8:AA8"/>
    <mergeCell ref="A38:AA38"/>
    <mergeCell ref="A42:AA42"/>
    <mergeCell ref="AR56:AV57"/>
    <mergeCell ref="AW56:BD57"/>
    <mergeCell ref="A54:AA54"/>
    <mergeCell ref="A50:AA50"/>
    <mergeCell ref="A48:AA48"/>
    <mergeCell ref="A37:AA37"/>
    <mergeCell ref="A63:AA63"/>
    <mergeCell ref="A9:F9"/>
    <mergeCell ref="E59:G60"/>
    <mergeCell ref="H59:H60"/>
    <mergeCell ref="I59:K60"/>
    <mergeCell ref="L59:L60"/>
    <mergeCell ref="G24:M25"/>
    <mergeCell ref="N26:R26"/>
    <mergeCell ref="AF5:BG5"/>
    <mergeCell ref="AF6:BG6"/>
    <mergeCell ref="AF14:BG14"/>
    <mergeCell ref="AF15:BG15"/>
    <mergeCell ref="J30:S30"/>
    <mergeCell ref="J32:S32"/>
    <mergeCell ref="AB6:AB7"/>
    <mergeCell ref="T6:AA7"/>
    <mergeCell ref="F18:AC19"/>
    <mergeCell ref="F20:AC21"/>
    <mergeCell ref="A68:AA68"/>
    <mergeCell ref="AF20:BG20"/>
    <mergeCell ref="AF19:BG19"/>
    <mergeCell ref="AF34:BG34"/>
    <mergeCell ref="AF44:BG44"/>
    <mergeCell ref="N59:N60"/>
    <mergeCell ref="O59:Q60"/>
    <mergeCell ref="R59:R60"/>
    <mergeCell ref="S59:U59"/>
    <mergeCell ref="S60:U60"/>
  </mergeCells>
  <printOptions/>
  <pageMargins left="0.75" right="0.47" top="0.4" bottom="0.22" header="0.31" footer="0.2"/>
  <pageSetup horizontalDpi="600" verticalDpi="600" orientation="landscape" paperSize="8" r:id="rId2"/>
  <rowBreaks count="1" manualBreakCount="1">
    <brk id="68" max="5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谷　大次郎</cp:lastModifiedBy>
  <cp:lastPrinted>2023-05-22T00:52:44Z</cp:lastPrinted>
  <dcterms:created xsi:type="dcterms:W3CDTF">1999-11-16T02:09:22Z</dcterms:created>
  <dcterms:modified xsi:type="dcterms:W3CDTF">2023-09-20T02:23:04Z</dcterms:modified>
  <cp:category/>
  <cp:version/>
  <cp:contentType/>
  <cp:contentStatus/>
</cp:coreProperties>
</file>